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xt7PAF0jJrEsMjkySnJLvkgVN9awBUpfD+eomxrHPd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ID#AAAB2R6BD9A
Farah Septia    (2026-03-25 02:29:04)
bps dalam angka hal 110</t>
      </text>
    </comment>
    <comment authorId="0" ref="M2">
      <text>
        <t xml:space="preserve">======
ID#AAAB2R6BD88
Farah Septia    (2026-03-25 02:28:03)
bps dalam angka hal 11</t>
      </text>
    </comment>
    <comment authorId="0" ref="L2">
      <text>
        <t xml:space="preserve">======
ID#AAAB2R6BD84
Farah Septia    (2026-03-25 02:22:58)
bps dalam angka hal 106</t>
      </text>
    </comment>
  </commentList>
  <extLst>
    <ext uri="GoogleSheetsCustomDataVersion2">
      <go:sheetsCustomData xmlns:go="http://customooxmlschemas.google.com/" r:id="rId1" roundtripDataSignature="AMtx7mg/+tf/ig48fxyevDvg60KOsOJGz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ID#AAAB0gQmnBo
Farah Septia    (2026-02-19 11:37:05)
https://data.goodstats.id/statistic/daftar-umk-sulawesi-utara-2026-kota-manado-paling-tinggi-qIW5v
------
ID#AAABzmWQWVk
Farah Septia    (2026-02-22 18:28:05)
https://www.scribd.com/document/987358022/32-UMK-Manado-2026</t>
      </text>
    </comment>
    <comment authorId="0" ref="C2">
      <text>
        <t xml:space="preserve">======
ID#AAAAqPV5-Us
Tristan Dimastyo Ramadhan    (2023-02-13 12:11:06)
https://beritamanado.com/akhirnya-sumarsono-tandatangani-ump-sulut-2016/</t>
      </text>
    </comment>
    <comment authorId="0" ref="E2">
      <text>
        <t xml:space="preserve">======
ID#AAAAqPV5-Uo
Tristan Dimastyo Ramadhan    (2023-02-13 12:08:38)
https://kabar24.bisnis.com/read/20171101/78/705114/olly-tetapkan-ump-sulut-2018-sebesar-rp282-juta</t>
      </text>
    </comment>
    <comment authorId="0" ref="D2">
      <text>
        <t xml:space="preserve">======
ID#AAAAqPV5-Uk
Tristan Dimastyo Ramadhan    (2023-02-13 12:08:27)
https://m.kbr.id/nusantara/11-2016/ump_2017_sulawesi_utara_naik_rp198_ribu/86407.html</t>
      </text>
    </comment>
    <comment authorId="0" ref="F2">
      <text>
        <t xml:space="preserve">======
ID#AAAAqPV5-Ug
Tristan Dimastyo Ramadhan    (2023-02-13 12:06:35)
https://sulawesi.bisnis.com/read/20181102/539/855908/ump-sulut-2019-ketiga-tertinggi-di-tingkat-nasional</t>
      </text>
    </comment>
  </commentList>
  <extLst>
    <ext uri="GoogleSheetsCustomDataVersion2">
      <go:sheetsCustomData xmlns:go="http://customooxmlschemas.google.com/" r:id="rId1" roundtripDataSignature="AMtx7mibmmAdfHqDbfQ6U/ErwHWo9nXIC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1">
      <text>
        <t xml:space="preserve">======
ID#AAAB2R6BD9I
Farah Septia    (2026-03-25 02:33:37)
bps dalam angka hal 1</t>
      </text>
    </comment>
    <comment authorId="0" ref="L2">
      <text>
        <t xml:space="preserve">======
ID#AAAB2R6BD9E
Farah Septia    (2026-03-25 02:30:54)
bps dalam angka hal 785</t>
      </text>
    </comment>
  </commentList>
  <extLst>
    <ext uri="GoogleSheetsCustomDataVersion2">
      <go:sheetsCustomData xmlns:go="http://customooxmlschemas.google.com/" r:id="rId1" roundtripDataSignature="AMtx7mh15mKSaNsk2FA6+6lMqpcLqy70O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ID#AAAB2R6BD9M
Farah Septia    (2026-03-25 02:39:28)
bps dalam angka hal 636</t>
      </text>
    </comment>
  </commentList>
  <extLst>
    <ext uri="GoogleSheetsCustomDataVersion2">
      <go:sheetsCustomData xmlns:go="http://customooxmlschemas.google.com/" r:id="rId1" roundtripDataSignature="AMtx7mhWxShicm0o+5Z5px8c/WzaVtGnzg=="/>
    </ext>
  </extLst>
</comments>
</file>

<file path=xl/sharedStrings.xml><?xml version="1.0" encoding="utf-8"?>
<sst xmlns="http://schemas.openxmlformats.org/spreadsheetml/2006/main" count="156" uniqueCount="82">
  <si>
    <t>Jumlah Penduduk Menurut Kabupaten/Kota (jiwa)</t>
  </si>
  <si>
    <t>ID</t>
  </si>
  <si>
    <t>Wilayah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</si>
  <si>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</si>
  <si>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</si>
  <si>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</si>
  <si>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</si>
  <si>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</si>
  <si>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</si>
  <si>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</si>
  <si>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Bolaang Mongondow</t>
  </si>
  <si>
    <t>Minahasa</t>
  </si>
  <si>
    <t>Kepulauan Sangihe</t>
  </si>
  <si>
    <t>Kepulauan Talaud</t>
  </si>
  <si>
    <t>Minahasa Selatan</t>
  </si>
  <si>
    <t>Minahasa Utara</t>
  </si>
  <si>
    <t>Bolaang Mongondow Utara</t>
  </si>
  <si>
    <t>Siau Tagulandang Biaro</t>
  </si>
  <si>
    <t>Minahasa Tenggara</t>
  </si>
  <si>
    <t>Bolaang Mongondow Selatan</t>
  </si>
  <si>
    <t>Bolaang Mongondow Timur</t>
  </si>
  <si>
    <t>Kota Manado</t>
  </si>
  <si>
    <t>Kota Bitung</t>
  </si>
  <si>
    <t>Kota Tomohon</t>
  </si>
  <si>
    <t>Kota Kotamobagu</t>
  </si>
  <si>
    <t>Provinsi</t>
  </si>
  <si>
    <t>Upah Minimum Regional</t>
  </si>
  <si>
    <t>3.775.425</t>
  </si>
  <si>
    <t>3.824.264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</si>
  <si>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</si>
  <si>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</si>
  <si>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</si>
  <si>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</si>
  <si>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</si>
  <si>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</si>
  <si>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</si>
  <si>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</si>
  <si>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</si>
  <si>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</si>
  <si>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</si>
  <si>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</si>
  <si>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</si>
  <si>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</si>
  <si>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</si>
  <si>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</si>
  <si>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</si>
  <si>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</si>
  <si>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</si>
  <si>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</si>
  <si>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</si>
  <si>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</si>
  <si>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</si>
  <si>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</si>
  <si>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</si>
  <si>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</si>
  <si>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</si>
  <si>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</si>
  <si>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</si>
  <si>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</si>
  <si>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</si>
  <si>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Wilayah Inflasi</t>
  </si>
  <si>
    <t>Inflasi Tahunan (Persen)</t>
  </si>
  <si>
    <t>Sulawesi Utara</t>
  </si>
  <si>
    <t>Indonesia</t>
  </si>
  <si>
    <t>Total of Air Transport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</si>
  <si>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</si>
  <si>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</si>
  <si>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</si>
  <si>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</si>
  <si>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</si>
  <si>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</si>
  <si>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</si>
  <si>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</si>
  <si>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</si>
  <si>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</si>
  <si>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</si>
  <si>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</si>
  <si>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</si>
  <si>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</si>
  <si>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</si>
  <si>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Total Penumpang pesawat udara  melalui Bandara Sam Ratulangi</t>
  </si>
  <si>
    <t>total_foreign_atp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</si>
</sst>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_-;_-@"/>
    <numFmt numFmtId="165" formatCode="_(* #,##0.00_);_(* \(#,##0.00\);_(* &quot;-&quot;??.00_);_(@_)"/>
    <numFmt numFmtId="166" formatCode="_-* #,##0.00_-;\-* #,##0.00_-;_-* &quot;-&quot;_-;_-@"/>
  </numFmts>
  <fonts count="14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1.0"/>
      <color rgb="FF181C32"/>
      <name val="Metropolis"/>
    </font>
    <font>
      <sz val="11.0"/>
      <color theme="1"/>
      <name val="Calibri"/>
    </font>
    <font>
      <b/>
      <sz val="11.0"/>
      <color theme="1"/>
      <name val="Calibri"/>
    </font>
    <font>
      <b/>
      <color theme="1"/>
      <name val="Calibri"/>
    </font>
    <font>
      <b/>
      <sz val="9.0"/>
      <color theme="1"/>
      <name val="Arial"/>
    </font>
    <font>
      <color theme="1"/>
      <name val="Calibri"/>
    </font>
    <font>
      <sz val="9.0"/>
      <color theme="1"/>
      <name val="Arial"/>
    </font>
    <font>
      <color theme="1"/>
      <name val="Calibri"/>
      <scheme val="minor"/>
    </font>
    <font>
      <sz val="12.0"/>
      <color theme="1"/>
      <name val="Calibri"/>
    </font>
    <font>
      <sz val="11.0"/>
      <color rgb="FFFF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5F8FA"/>
        <bgColor rgb="FFF5F8FA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ED7D31"/>
      </left>
      <top style="medium">
        <color rgb="FFED7D31"/>
      </top>
      <bottom style="medium">
        <color rgb="FFED7D31"/>
      </bottom>
    </border>
    <border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bottom style="medium">
        <color rgb="FFF4B083"/>
      </bottom>
    </border>
    <border>
      <right style="medium">
        <color rgb="FFF4B083"/>
      </right>
      <bottom style="medium">
        <color rgb="FFF4B083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3" xfId="0" applyAlignment="1" applyBorder="1" applyFont="1" applyNumberFormat="1">
      <alignment horizontal="right" readingOrder="0"/>
    </xf>
    <xf borderId="1" fillId="3" fontId="1" numFmtId="165" xfId="0" applyAlignment="1" applyBorder="1" applyFill="1" applyFont="1" applyNumberFormat="1">
      <alignment horizontal="center" readingOrder="0"/>
    </xf>
    <xf borderId="1" fillId="3" fontId="1" numFmtId="10" xfId="0" applyBorder="1" applyFont="1" applyNumberFormat="1"/>
    <xf borderId="1" fillId="3" fontId="1" numFmtId="3" xfId="0" applyAlignment="1" applyBorder="1" applyFont="1" applyNumberFormat="1">
      <alignment horizontal="right"/>
    </xf>
    <xf borderId="1" fillId="3" fontId="1" numFmtId="1" xfId="0" applyAlignment="1" applyBorder="1" applyFont="1" applyNumberFormat="1">
      <alignment readingOrder="0"/>
    </xf>
    <xf borderId="1" fillId="3" fontId="1" numFmtId="166" xfId="0" applyBorder="1" applyFont="1" applyNumberFormat="1"/>
    <xf borderId="1" fillId="3" fontId="1" numFmtId="165" xfId="0" applyAlignment="1" applyBorder="1" applyFont="1" applyNumberFormat="1">
      <alignment horizontal="center"/>
    </xf>
    <xf borderId="0" fillId="0" fontId="1" numFmtId="0" xfId="0" applyAlignment="1" applyFont="1">
      <alignment horizontal="left"/>
    </xf>
    <xf borderId="0" fillId="0" fontId="1" numFmtId="165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center"/>
    </xf>
    <xf borderId="0" fillId="0" fontId="1" numFmtId="10" xfId="0" applyFont="1" applyNumberFormat="1"/>
    <xf borderId="0" fillId="0" fontId="1" numFmtId="0" xfId="0" applyAlignment="1" applyFont="1">
      <alignment readingOrder="0"/>
    </xf>
    <xf borderId="5" fillId="0" fontId="1" numFmtId="0" xfId="0" applyAlignment="1" applyBorder="1" applyFont="1">
      <alignment horizontal="left" vertical="center"/>
    </xf>
    <xf borderId="5" fillId="0" fontId="1" numFmtId="0" xfId="0" applyAlignment="1" applyBorder="1" applyFont="1">
      <alignment vertical="center"/>
    </xf>
    <xf borderId="6" fillId="0" fontId="2" numFmtId="0" xfId="0" applyBorder="1" applyFont="1"/>
    <xf borderId="1" fillId="0" fontId="1" numFmtId="0" xfId="0" applyAlignment="1" applyBorder="1" applyFont="1">
      <alignment horizontal="right"/>
    </xf>
    <xf borderId="1" fillId="0" fontId="1" numFmtId="164" xfId="0" applyAlignment="1" applyBorder="1" applyFont="1" applyNumberFormat="1">
      <alignment readingOrder="0"/>
    </xf>
    <xf borderId="0" fillId="4" fontId="4" numFmtId="0" xfId="0" applyAlignment="1" applyFill="1" applyFont="1">
      <alignment horizontal="left" readingOrder="0" shrinkToFit="0" wrapText="0"/>
    </xf>
    <xf borderId="0" fillId="0" fontId="1" numFmtId="0" xfId="0" applyAlignment="1" applyFont="1">
      <alignment horizontal="right" readingOrder="0"/>
    </xf>
    <xf borderId="0" fillId="0" fontId="5" numFmtId="0" xfId="0" applyAlignment="1" applyFont="1">
      <alignment horizontal="left"/>
    </xf>
    <xf borderId="1" fillId="0" fontId="5" numFmtId="0" xfId="0" applyAlignment="1" applyBorder="1" applyFont="1">
      <alignment horizontal="left"/>
    </xf>
    <xf borderId="1" fillId="0" fontId="5" numFmtId="0" xfId="0" applyBorder="1" applyFont="1"/>
    <xf borderId="2" fillId="0" fontId="5" numFmtId="0" xfId="0" applyAlignment="1" applyBorder="1" applyFont="1">
      <alignment horizontal="center"/>
    </xf>
    <xf borderId="1" fillId="0" fontId="6" numFmtId="0" xfId="0" applyBorder="1" applyFont="1"/>
    <xf borderId="1" fillId="0" fontId="6" numFmtId="0" xfId="0" applyAlignment="1" applyBorder="1" applyFont="1">
      <alignment horizontal="right" vertical="bottom"/>
    </xf>
    <xf borderId="1" fillId="0" fontId="7" numFmtId="0" xfId="0" applyBorder="1" applyFont="1"/>
    <xf borderId="1" fillId="0" fontId="7" numFmtId="0" xfId="0" applyAlignment="1" applyBorder="1" applyFont="1">
      <alignment readingOrder="0"/>
    </xf>
    <xf borderId="7" fillId="5" fontId="8" numFmtId="0" xfId="0" applyAlignment="1" applyBorder="1" applyFill="1" applyFont="1">
      <alignment horizontal="center" vertical="bottom"/>
    </xf>
    <xf borderId="8" fillId="5" fontId="8" numFmtId="0" xfId="0" applyAlignment="1" applyBorder="1" applyFont="1">
      <alignment horizontal="center" vertical="bottom"/>
    </xf>
    <xf borderId="8" fillId="5" fontId="8" numFmtId="0" xfId="0" applyAlignment="1" applyBorder="1" applyFont="1">
      <alignment horizontal="center" readingOrder="0" vertical="bottom"/>
    </xf>
    <xf borderId="1" fillId="0" fontId="5" numFmtId="10" xfId="0" applyBorder="1" applyFont="1" applyNumberFormat="1"/>
    <xf borderId="6" fillId="0" fontId="5" numFmtId="10" xfId="0" applyAlignment="1" applyBorder="1" applyFont="1" applyNumberFormat="1">
      <alignment horizontal="right" vertical="bottom"/>
    </xf>
    <xf borderId="1" fillId="0" fontId="9" numFmtId="10" xfId="0" applyAlignment="1" applyBorder="1" applyFont="1" applyNumberFormat="1">
      <alignment horizontal="right"/>
    </xf>
    <xf borderId="1" fillId="0" fontId="9" numFmtId="10" xfId="0" applyAlignment="1" applyBorder="1" applyFont="1" applyNumberFormat="1">
      <alignment horizontal="right" readingOrder="0"/>
    </xf>
    <xf borderId="9" fillId="6" fontId="10" numFmtId="0" xfId="0" applyAlignment="1" applyBorder="1" applyFill="1" applyFont="1">
      <alignment horizontal="center" vertical="bottom"/>
    </xf>
    <xf borderId="10" fillId="6" fontId="10" numFmtId="10" xfId="0" applyAlignment="1" applyBorder="1" applyFont="1" applyNumberFormat="1">
      <alignment horizontal="center" vertical="bottom"/>
    </xf>
    <xf borderId="9" fillId="7" fontId="10" numFmtId="0" xfId="0" applyAlignment="1" applyBorder="1" applyFill="1" applyFont="1">
      <alignment horizontal="center" vertical="bottom"/>
    </xf>
    <xf borderId="10" fillId="7" fontId="10" numFmtId="10" xfId="0" applyAlignment="1" applyBorder="1" applyFont="1" applyNumberFormat="1">
      <alignment horizontal="center" vertical="bottom"/>
    </xf>
    <xf borderId="1" fillId="0" fontId="5" numFmtId="9" xfId="0" applyBorder="1" applyFont="1" applyNumberFormat="1"/>
    <xf borderId="6" fillId="0" fontId="5" numFmtId="9" xfId="0" applyAlignment="1" applyBorder="1" applyFont="1" applyNumberFormat="1">
      <alignment horizontal="right" vertical="bottom"/>
    </xf>
    <xf borderId="1" fillId="0" fontId="9" numFmtId="9" xfId="0" applyAlignment="1" applyBorder="1" applyFont="1" applyNumberFormat="1">
      <alignment horizontal="right"/>
    </xf>
    <xf borderId="9" fillId="7" fontId="8" numFmtId="0" xfId="0" applyAlignment="1" applyBorder="1" applyFont="1">
      <alignment horizontal="center" vertical="bottom"/>
    </xf>
    <xf borderId="10" fillId="7" fontId="10" numFmtId="9" xfId="0" applyAlignment="1" applyBorder="1" applyFont="1" applyNumberFormat="1">
      <alignment horizontal="center" vertical="bottom"/>
    </xf>
    <xf borderId="1" fillId="0" fontId="5" numFmtId="2" xfId="0" applyBorder="1" applyFont="1" applyNumberFormat="1"/>
    <xf borderId="6" fillId="0" fontId="5" numFmtId="2" xfId="0" applyAlignment="1" applyBorder="1" applyFont="1" applyNumberFormat="1">
      <alignment horizontal="right" vertical="bottom"/>
    </xf>
    <xf borderId="1" fillId="0" fontId="5" numFmtId="2" xfId="0" applyAlignment="1" applyBorder="1" applyFont="1" applyNumberFormat="1">
      <alignment horizontal="center" vertical="center"/>
    </xf>
    <xf borderId="1" fillId="0" fontId="9" numFmtId="0" xfId="0" applyBorder="1" applyFont="1"/>
    <xf borderId="1" fillId="0" fontId="9" numFmtId="0" xfId="0" applyAlignment="1" applyBorder="1" applyFont="1">
      <alignment readingOrder="0"/>
    </xf>
    <xf borderId="11" fillId="0" fontId="5" numFmtId="0" xfId="0" applyAlignment="1" applyBorder="1" applyFont="1">
      <alignment vertical="bottom"/>
    </xf>
    <xf borderId="11" fillId="0" fontId="5" numFmtId="2" xfId="0" applyAlignment="1" applyBorder="1" applyFont="1" applyNumberFormat="1">
      <alignment vertical="bottom"/>
    </xf>
    <xf borderId="12" fillId="0" fontId="5" numFmtId="0" xfId="0" applyAlignment="1" applyBorder="1" applyFont="1">
      <alignment horizontal="center" vertical="center"/>
    </xf>
    <xf borderId="13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center"/>
    </xf>
    <xf borderId="1" fillId="0" fontId="9" numFmtId="0" xfId="0" applyAlignment="1" applyBorder="1" applyFont="1">
      <alignment horizontal="center" readingOrder="0"/>
    </xf>
    <xf borderId="1" fillId="0" fontId="5" numFmtId="0" xfId="0" applyAlignment="1" applyBorder="1" applyFont="1">
      <alignment horizontal="center"/>
    </xf>
    <xf borderId="1" fillId="0" fontId="5" numFmtId="0" xfId="0" applyAlignment="1" applyBorder="1" applyFont="1">
      <alignment readingOrder="0"/>
    </xf>
    <xf borderId="0" fillId="0" fontId="5" numFmtId="0" xfId="0" applyFont="1"/>
    <xf borderId="3" fillId="0" fontId="5" numFmtId="0" xfId="0" applyAlignment="1" applyBorder="1" applyFont="1">
      <alignment horizontal="center"/>
    </xf>
    <xf borderId="1" fillId="0" fontId="11" numFmtId="0" xfId="0" applyAlignment="1" applyBorder="1" applyFont="1">
      <alignment readingOrder="0"/>
    </xf>
    <xf borderId="0" fillId="0" fontId="9" numFmtId="0" xfId="0" applyFont="1"/>
    <xf borderId="0" fillId="0" fontId="5" numFmtId="0" xfId="0" applyAlignment="1" applyFont="1">
      <alignment vertical="bottom"/>
    </xf>
    <xf borderId="12" fillId="0" fontId="12" numFmtId="0" xfId="0" applyAlignment="1" applyBorder="1" applyFont="1">
      <alignment vertical="center"/>
    </xf>
    <xf borderId="2" fillId="0" fontId="12" numFmtId="0" xfId="0" applyAlignment="1" applyBorder="1" applyFont="1">
      <alignment horizontal="center" vertical="bottom"/>
    </xf>
    <xf borderId="13" fillId="0" fontId="12" numFmtId="0" xfId="0" applyAlignment="1" applyBorder="1" applyFont="1">
      <alignment horizontal="right" vertical="bottom"/>
    </xf>
    <xf borderId="1" fillId="0" fontId="12" numFmtId="0" xfId="0" applyAlignment="1" applyBorder="1" applyFont="1">
      <alignment horizontal="right" vertical="bottom"/>
    </xf>
    <xf borderId="1" fillId="0" fontId="5" numFmtId="0" xfId="0" applyAlignment="1" applyBorder="1" applyFont="1">
      <alignment vertical="bottom"/>
    </xf>
    <xf borderId="1" fillId="0" fontId="5" numFmtId="0" xfId="0" applyAlignment="1" applyBorder="1" applyFont="1">
      <alignment readingOrder="0" vertical="bottom"/>
    </xf>
    <xf borderId="6" fillId="0" fontId="12" numFmtId="0" xfId="0" applyAlignment="1" applyBorder="1" applyFont="1">
      <alignment vertical="bottom"/>
    </xf>
    <xf borderId="13" fillId="0" fontId="12" numFmtId="2" xfId="0" applyAlignment="1" applyBorder="1" applyFont="1" applyNumberFormat="1">
      <alignment horizontal="right" vertical="bottom"/>
    </xf>
    <xf borderId="1" fillId="0" fontId="12" numFmtId="2" xfId="0" applyAlignment="1" applyBorder="1" applyFont="1" applyNumberFormat="1">
      <alignment horizontal="right" vertical="bottom"/>
    </xf>
    <xf borderId="0" fillId="0" fontId="5" numFmtId="2" xfId="0" applyAlignment="1" applyFont="1" applyNumberFormat="1">
      <alignment vertical="bottom"/>
    </xf>
    <xf borderId="3" fillId="0" fontId="5" numFmtId="0" xfId="0" applyAlignment="1" applyBorder="1" applyFont="1">
      <alignment horizontal="center" vertical="bottom"/>
    </xf>
    <xf borderId="6" fillId="0" fontId="5" numFmtId="0" xfId="0" applyAlignment="1" applyBorder="1" applyFont="1">
      <alignment vertical="bottom"/>
    </xf>
    <xf borderId="13" fillId="0" fontId="5" numFmtId="0" xfId="0" applyAlignment="1" applyBorder="1" applyFont="1">
      <alignment vertical="bottom"/>
    </xf>
    <xf borderId="13" fillId="0" fontId="5" numFmtId="0" xfId="0" applyAlignment="1" applyBorder="1" applyFont="1">
      <alignment horizontal="center" vertical="bottom"/>
    </xf>
    <xf borderId="14" fillId="0" fontId="5" numFmtId="0" xfId="0" applyAlignment="1" applyBorder="1" applyFont="1">
      <alignment vertical="bottom"/>
    </xf>
    <xf borderId="13" fillId="0" fontId="5" numFmtId="0" xfId="0" applyAlignment="1" applyBorder="1" applyFont="1">
      <alignment horizontal="right" vertical="bottom"/>
    </xf>
    <xf borderId="1" fillId="0" fontId="5" numFmtId="0" xfId="0" applyAlignment="1" applyBorder="1" applyFont="1">
      <alignment horizontal="right" readingOrder="0" vertical="bottom"/>
    </xf>
    <xf borderId="1" fillId="0" fontId="11" numFmtId="0" xfId="0" applyBorder="1" applyFont="1"/>
    <xf borderId="0" fillId="0" fontId="13" numFmtId="0" xfId="0" applyAlignment="1" applyFont="1">
      <alignment readingOrder="0" vertical="bottom"/>
    </xf>
    <xf borderId="11" fillId="0" fontId="5" numFmtId="0" xfId="0" applyAlignment="1" applyBorder="1" applyFont="1">
      <alignment horizontal="center" vertical="bottom"/>
    </xf>
    <xf borderId="11" fillId="0" fontId="2" numFmtId="0" xfId="0" applyBorder="1" applyFont="1"/>
    <xf borderId="13" fillId="0" fontId="2" numFmtId="0" xfId="0" applyBorder="1" applyFont="1"/>
    <xf borderId="1" fillId="0" fontId="5" numFmtId="0" xfId="0" applyAlignment="1" applyBorder="1" applyFont="1">
      <alignment horizontal="center" vertical="bottom"/>
    </xf>
    <xf borderId="1" fillId="0" fontId="5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8CB9E2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7C9CD6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DD7EE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Populasi'!$B$3:$B$17</c:f>
            </c:strRef>
          </c:cat>
          <c:val>
            <c:numRef>
              <c:f>'1. Populasi'!$O$3:$O$17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Chart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Chart3.png"/><Relationship Id="rId2" Type="http://schemas.openxmlformats.org/officeDocument/2006/relationships/image" Target="../media/Chart4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Chart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18</xdr:row>
      <xdr:rowOff>114300</xdr:rowOff>
    </xdr:from>
    <xdr:ext cx="5715000" cy="4048125"/>
    <xdr:graphicFrame>
      <xdr:nvGraphicFramePr>
        <xdr:cNvPr id="1894707920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9525</xdr:colOff>
      <xdr:row>23</xdr:row>
      <xdr:rowOff>171450</xdr:rowOff>
    </xdr:from>
    <xdr:ext cx="5715000" cy="3533775"/>
    <xdr:pic>
      <xdr:nvPicPr>
        <xdr:cNvPr id="502055583" name="Chart2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266700</xdr:colOff>
      <xdr:row>1</xdr:row>
      <xdr:rowOff>57150</xdr:rowOff>
    </xdr:from>
    <xdr:ext cx="6105525" cy="3533775"/>
    <xdr:pic>
      <xdr:nvPicPr>
        <xdr:cNvPr id="2135641380" name="Chart3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266700</xdr:colOff>
      <xdr:row>20</xdr:row>
      <xdr:rowOff>114300</xdr:rowOff>
    </xdr:from>
    <xdr:ext cx="6105525" cy="2895600"/>
    <xdr:pic>
      <xdr:nvPicPr>
        <xdr:cNvPr id="562908186" name="Chart4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5</xdr:row>
      <xdr:rowOff>133350</xdr:rowOff>
    </xdr:from>
    <xdr:ext cx="5715000" cy="3533775"/>
    <xdr:pic>
      <xdr:nvPicPr>
        <xdr:cNvPr id="1390032864" name="Chart5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2.43"/>
    <col customWidth="1" min="3" max="12" width="13.86"/>
    <col customWidth="1" min="13" max="17" width="14.14"/>
    <col customWidth="1" min="18" max="18" width="21.0"/>
    <col customWidth="1" min="19" max="30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>
        <v>2018.0</v>
      </c>
      <c r="F2" s="7">
        <v>2019.0</v>
      </c>
      <c r="G2" s="7" t="s">
        <v>3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4</v>
      </c>
      <c r="N2" s="9" t="s">
        <v>5</v>
      </c>
      <c r="O2" s="9" t="s">
        <v>6</v>
      </c>
      <c r="P2" s="9" t="s">
        <v>7</v>
      </c>
      <c r="Q2" s="9" t="s">
        <v>8</v>
      </c>
      <c r="R2" s="9" t="s">
        <v>9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ht="12.75" customHeight="1">
      <c r="A3" s="1">
        <v>1.0</v>
      </c>
      <c r="B3" s="2" t="s">
        <v>10</v>
      </c>
      <c r="C3" s="10">
        <v>236893.0</v>
      </c>
      <c r="D3" s="10">
        <v>240505.0</v>
      </c>
      <c r="E3" s="10">
        <v>244185.0</v>
      </c>
      <c r="F3" s="10">
        <v>247811.0</v>
      </c>
      <c r="G3" s="10">
        <v>248751.0</v>
      </c>
      <c r="H3" s="10">
        <v>250478.0</v>
      </c>
      <c r="I3" s="10">
        <v>252648.0</v>
      </c>
      <c r="J3" s="10">
        <v>255120.0</v>
      </c>
      <c r="K3" s="10">
        <v>257270.0</v>
      </c>
      <c r="L3" s="11">
        <v>259360.0</v>
      </c>
      <c r="M3" s="12">
        <v>3291.24</v>
      </c>
      <c r="N3" s="13">
        <f t="shared" ref="N3:N18" si="1">M3/$M$18</f>
        <v>0.2271633296</v>
      </c>
      <c r="O3" s="14">
        <f t="shared" ref="O3:O18" si="2">L3</f>
        <v>259360</v>
      </c>
      <c r="P3" s="13">
        <f t="shared" ref="P3:P18" si="3">O3/$O$18</f>
        <v>0.09530248692</v>
      </c>
      <c r="Q3" s="15">
        <v>110.0</v>
      </c>
      <c r="R3" s="16">
        <f t="shared" ref="R3:R18" si="4">O3/M3</f>
        <v>78.80312587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12.75" customHeight="1">
      <c r="A4" s="1">
        <v>2.0</v>
      </c>
      <c r="B4" s="2" t="s">
        <v>11</v>
      </c>
      <c r="C4" s="10">
        <v>332190.0</v>
      </c>
      <c r="D4" s="10">
        <v>335321.0</v>
      </c>
      <c r="E4" s="10">
        <v>338364.0</v>
      </c>
      <c r="F4" s="10">
        <v>341176.0</v>
      </c>
      <c r="G4" s="10">
        <v>347290.0</v>
      </c>
      <c r="H4" s="10">
        <v>348673.0</v>
      </c>
      <c r="I4" s="10">
        <v>350317.0</v>
      </c>
      <c r="J4" s="10">
        <v>351920.0</v>
      </c>
      <c r="K4" s="10">
        <v>353540.0</v>
      </c>
      <c r="L4" s="11">
        <v>355120.0</v>
      </c>
      <c r="M4" s="12">
        <v>1128.25</v>
      </c>
      <c r="N4" s="13">
        <f t="shared" si="1"/>
        <v>0.0778724817</v>
      </c>
      <c r="O4" s="14">
        <f t="shared" si="2"/>
        <v>355120</v>
      </c>
      <c r="P4" s="13">
        <f t="shared" si="3"/>
        <v>0.1304897407</v>
      </c>
      <c r="Q4" s="15">
        <v>103.0</v>
      </c>
      <c r="R4" s="16">
        <f t="shared" si="4"/>
        <v>314.752936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ht="12.75" customHeight="1">
      <c r="A5" s="1">
        <v>3.0</v>
      </c>
      <c r="B5" s="2" t="s">
        <v>12</v>
      </c>
      <c r="C5" s="10">
        <v>130024.0</v>
      </c>
      <c r="D5" s="10">
        <v>130493.0</v>
      </c>
      <c r="E5" s="10">
        <v>130833.0</v>
      </c>
      <c r="F5" s="10">
        <v>131163.0</v>
      </c>
      <c r="G5" s="10">
        <v>139262.0</v>
      </c>
      <c r="H5" s="10">
        <v>139684.0</v>
      </c>
      <c r="I5" s="10">
        <v>140165.0</v>
      </c>
      <c r="J5" s="10">
        <v>141980.0</v>
      </c>
      <c r="K5" s="10">
        <v>142850.0</v>
      </c>
      <c r="L5" s="11">
        <v>143650.0</v>
      </c>
      <c r="M5" s="12">
        <v>596.46</v>
      </c>
      <c r="N5" s="13">
        <f t="shared" si="1"/>
        <v>0.04116802166</v>
      </c>
      <c r="O5" s="14">
        <f t="shared" si="2"/>
        <v>143650</v>
      </c>
      <c r="P5" s="13">
        <f t="shared" si="3"/>
        <v>0.05278455524</v>
      </c>
      <c r="Q5" s="15">
        <v>104.0</v>
      </c>
      <c r="R5" s="16">
        <f t="shared" si="4"/>
        <v>240.8376086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ht="12.75" customHeight="1">
      <c r="A6" s="1">
        <v>4.0</v>
      </c>
      <c r="B6" s="2" t="s">
        <v>13</v>
      </c>
      <c r="C6" s="10">
        <v>89836.0</v>
      </c>
      <c r="D6" s="10">
        <v>90678.0</v>
      </c>
      <c r="E6" s="10">
        <v>91599.0</v>
      </c>
      <c r="F6" s="10">
        <v>92475.0</v>
      </c>
      <c r="G6" s="10">
        <v>94521.0</v>
      </c>
      <c r="H6" s="10">
        <v>94983.0</v>
      </c>
      <c r="I6" s="10">
        <v>95545.0</v>
      </c>
      <c r="J6" s="10">
        <v>97310.0</v>
      </c>
      <c r="K6" s="10">
        <v>98300.0</v>
      </c>
      <c r="L6" s="11">
        <v>99280.0</v>
      </c>
      <c r="M6" s="12">
        <v>1009.74</v>
      </c>
      <c r="N6" s="13">
        <f t="shared" si="1"/>
        <v>0.06969285147</v>
      </c>
      <c r="O6" s="14">
        <f t="shared" si="2"/>
        <v>99280</v>
      </c>
      <c r="P6" s="13">
        <f t="shared" si="3"/>
        <v>0.0364806867</v>
      </c>
      <c r="Q6" s="15">
        <v>106.0</v>
      </c>
      <c r="R6" s="16">
        <f t="shared" si="4"/>
        <v>98.3223404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ht="12.75" customHeight="1">
      <c r="A7" s="1">
        <v>5.0</v>
      </c>
      <c r="B7" s="2" t="s">
        <v>14</v>
      </c>
      <c r="C7" s="10">
        <v>206603.0</v>
      </c>
      <c r="D7" s="10">
        <v>208013.0</v>
      </c>
      <c r="E7" s="10">
        <v>209501.0</v>
      </c>
      <c r="F7" s="10">
        <v>210695.0</v>
      </c>
      <c r="G7" s="10">
        <v>236463.0</v>
      </c>
      <c r="H7" s="10">
        <v>238746.0</v>
      </c>
      <c r="I7" s="10">
        <v>241680.0</v>
      </c>
      <c r="J7" s="10">
        <v>240020.0</v>
      </c>
      <c r="K7" s="10">
        <v>241260.0</v>
      </c>
      <c r="L7" s="11">
        <v>242490.0</v>
      </c>
      <c r="M7" s="12">
        <v>1455.91</v>
      </c>
      <c r="N7" s="13">
        <f t="shared" si="1"/>
        <v>0.1004877685</v>
      </c>
      <c r="O7" s="14">
        <f t="shared" si="2"/>
        <v>242490</v>
      </c>
      <c r="P7" s="13">
        <f t="shared" si="3"/>
        <v>0.08910356282</v>
      </c>
      <c r="Q7" s="15">
        <v>106.0</v>
      </c>
      <c r="R7" s="16">
        <f t="shared" si="4"/>
        <v>166.555625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ht="12.75" customHeight="1">
      <c r="A8" s="1">
        <v>6.0</v>
      </c>
      <c r="B8" s="2" t="s">
        <v>15</v>
      </c>
      <c r="C8" s="10">
        <v>199498.0</v>
      </c>
      <c r="D8" s="10">
        <v>200985.0</v>
      </c>
      <c r="E8" s="10">
        <v>202317.0</v>
      </c>
      <c r="F8" s="10">
        <v>203624.0</v>
      </c>
      <c r="G8" s="10">
        <v>224993.0</v>
      </c>
      <c r="H8" s="10">
        <v>226915.0</v>
      </c>
      <c r="I8" s="10">
        <v>229368.0</v>
      </c>
      <c r="J8" s="10">
        <v>231280.0</v>
      </c>
      <c r="K8" s="10">
        <v>233470.0</v>
      </c>
      <c r="L8" s="11">
        <v>235630.0</v>
      </c>
      <c r="M8" s="12">
        <v>992.98</v>
      </c>
      <c r="N8" s="13">
        <f t="shared" si="1"/>
        <v>0.06853606636</v>
      </c>
      <c r="O8" s="14">
        <f t="shared" si="2"/>
        <v>235630</v>
      </c>
      <c r="P8" s="13">
        <f t="shared" si="3"/>
        <v>0.0865828385</v>
      </c>
      <c r="Q8" s="15">
        <v>103.0</v>
      </c>
      <c r="R8" s="16">
        <f t="shared" si="4"/>
        <v>237.2958166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ht="12.75" customHeight="1">
      <c r="A9" s="1">
        <v>7.0</v>
      </c>
      <c r="B9" s="2" t="s">
        <v>16</v>
      </c>
      <c r="C9" s="10">
        <v>77383.0</v>
      </c>
      <c r="D9" s="10">
        <v>78437.0</v>
      </c>
      <c r="E9" s="10">
        <v>79366.0</v>
      </c>
      <c r="F9" s="10">
        <v>80313.0</v>
      </c>
      <c r="G9" s="10">
        <v>83112.0</v>
      </c>
      <c r="H9" s="10">
        <v>83743.0</v>
      </c>
      <c r="I9" s="10">
        <v>84543.0</v>
      </c>
      <c r="J9" s="10">
        <v>86110.0</v>
      </c>
      <c r="K9" s="10">
        <v>87200.0</v>
      </c>
      <c r="L9" s="11">
        <v>88270.0</v>
      </c>
      <c r="M9" s="12">
        <v>1643.86</v>
      </c>
      <c r="N9" s="13">
        <f t="shared" si="1"/>
        <v>0.1134601886</v>
      </c>
      <c r="O9" s="14">
        <f t="shared" si="2"/>
        <v>88270</v>
      </c>
      <c r="P9" s="13">
        <f t="shared" si="3"/>
        <v>0.03243503439</v>
      </c>
      <c r="Q9" s="15">
        <v>105.0</v>
      </c>
      <c r="R9" s="16">
        <f t="shared" si="4"/>
        <v>53.69678683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ht="12.75" customHeight="1">
      <c r="A10" s="1">
        <v>8.0</v>
      </c>
      <c r="B10" s="2" t="s">
        <v>17</v>
      </c>
      <c r="C10" s="10">
        <v>65827.0</v>
      </c>
      <c r="D10" s="10">
        <v>65976.0</v>
      </c>
      <c r="E10" s="10">
        <v>66225.0</v>
      </c>
      <c r="F10" s="10">
        <v>66403.0</v>
      </c>
      <c r="G10" s="10">
        <v>71817.0</v>
      </c>
      <c r="H10" s="10">
        <v>72135.0</v>
      </c>
      <c r="I10" s="10">
        <v>72517.0</v>
      </c>
      <c r="J10" s="10">
        <v>73400.0</v>
      </c>
      <c r="K10" s="10">
        <v>73920.0</v>
      </c>
      <c r="L10" s="11">
        <v>74450.0</v>
      </c>
      <c r="M10" s="12">
        <v>215.61</v>
      </c>
      <c r="N10" s="13">
        <f t="shared" si="1"/>
        <v>0.01488152961</v>
      </c>
      <c r="O10" s="14">
        <f t="shared" si="2"/>
        <v>74450</v>
      </c>
      <c r="P10" s="13">
        <f t="shared" si="3"/>
        <v>0.0273568405</v>
      </c>
      <c r="Q10" s="15">
        <v>101.0</v>
      </c>
      <c r="R10" s="16">
        <f t="shared" si="4"/>
        <v>345.2993831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ht="12.75" customHeight="1">
      <c r="A11" s="1">
        <v>9.0</v>
      </c>
      <c r="B11" s="2" t="s">
        <v>18</v>
      </c>
      <c r="C11" s="10">
        <v>105163.0</v>
      </c>
      <c r="D11" s="10">
        <v>105714.0</v>
      </c>
      <c r="E11" s="10">
        <v>106303.0</v>
      </c>
      <c r="F11" s="10">
        <v>106899.0</v>
      </c>
      <c r="G11" s="10">
        <v>116323.0</v>
      </c>
      <c r="H11" s="10">
        <v>117079.0</v>
      </c>
      <c r="I11" s="10">
        <v>118023.0</v>
      </c>
      <c r="J11" s="10">
        <v>119350.0</v>
      </c>
      <c r="K11" s="10">
        <v>120440.0</v>
      </c>
      <c r="L11" s="11">
        <v>121520.0</v>
      </c>
      <c r="M11" s="12">
        <v>752.79</v>
      </c>
      <c r="N11" s="13">
        <f t="shared" si="1"/>
        <v>0.05195801063</v>
      </c>
      <c r="O11" s="14">
        <f t="shared" si="2"/>
        <v>121520</v>
      </c>
      <c r="P11" s="13">
        <f t="shared" si="3"/>
        <v>0.04465283085</v>
      </c>
      <c r="Q11" s="15">
        <v>106.0</v>
      </c>
      <c r="R11" s="16">
        <f t="shared" si="4"/>
        <v>161.4261613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ht="12.75" customHeight="1">
      <c r="A12" s="1">
        <v>10.0</v>
      </c>
      <c r="B12" s="2" t="s">
        <v>19</v>
      </c>
      <c r="C12" s="10">
        <v>63207.0</v>
      </c>
      <c r="D12" s="10">
        <v>64171.0</v>
      </c>
      <c r="E12" s="10">
        <v>65127.0</v>
      </c>
      <c r="F12" s="10">
        <v>66071.0</v>
      </c>
      <c r="G12" s="10">
        <v>69791.0</v>
      </c>
      <c r="H12" s="10">
        <v>70529.0</v>
      </c>
      <c r="I12" s="10">
        <v>71481.0</v>
      </c>
      <c r="J12" s="10">
        <v>72080.0</v>
      </c>
      <c r="K12" s="10">
        <v>72990.0</v>
      </c>
      <c r="L12" s="11">
        <v>73700.0</v>
      </c>
      <c r="M12" s="12">
        <v>1772.83</v>
      </c>
      <c r="N12" s="13">
        <f t="shared" si="1"/>
        <v>0.1223617742</v>
      </c>
      <c r="O12" s="14">
        <f t="shared" si="2"/>
        <v>73700</v>
      </c>
      <c r="P12" s="13">
        <f t="shared" si="3"/>
        <v>0.0270812511</v>
      </c>
      <c r="Q12" s="15">
        <v>107.0</v>
      </c>
      <c r="R12" s="16">
        <f t="shared" si="4"/>
        <v>41.57194993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ht="12.75" customHeight="1">
      <c r="A13" s="1">
        <v>11.0</v>
      </c>
      <c r="B13" s="2" t="s">
        <v>20</v>
      </c>
      <c r="C13" s="10">
        <v>69716.0</v>
      </c>
      <c r="D13" s="10">
        <v>70610.0</v>
      </c>
      <c r="E13" s="10">
        <v>71477.0</v>
      </c>
      <c r="F13" s="10">
        <v>72408.0</v>
      </c>
      <c r="G13" s="10">
        <v>88241.0</v>
      </c>
      <c r="H13" s="10">
        <v>89981.0</v>
      </c>
      <c r="I13" s="10">
        <v>92299.0</v>
      </c>
      <c r="J13" s="10">
        <v>91180.0</v>
      </c>
      <c r="K13" s="10">
        <v>92220.0</v>
      </c>
      <c r="L13" s="11">
        <v>93230.0</v>
      </c>
      <c r="M13" s="12">
        <v>859.68</v>
      </c>
      <c r="N13" s="13">
        <f t="shared" si="1"/>
        <v>0.0593356216</v>
      </c>
      <c r="O13" s="14">
        <f t="shared" si="2"/>
        <v>93230</v>
      </c>
      <c r="P13" s="13">
        <f t="shared" si="3"/>
        <v>0.03425759892</v>
      </c>
      <c r="Q13" s="15">
        <v>108.0</v>
      </c>
      <c r="R13" s="16">
        <f t="shared" si="4"/>
        <v>108.4473292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ht="12.75" customHeight="1">
      <c r="A14" s="1">
        <v>12.0</v>
      </c>
      <c r="B14" s="2" t="s">
        <v>21</v>
      </c>
      <c r="C14" s="10">
        <v>427906.0</v>
      </c>
      <c r="D14" s="10">
        <v>430133.0</v>
      </c>
      <c r="E14" s="10">
        <v>431880.0</v>
      </c>
      <c r="F14" s="10">
        <v>433635.0</v>
      </c>
      <c r="G14" s="10">
        <v>451916.0</v>
      </c>
      <c r="H14" s="10">
        <v>453182.0</v>
      </c>
      <c r="I14" s="10">
        <v>454606.0</v>
      </c>
      <c r="J14" s="10">
        <v>458580.0</v>
      </c>
      <c r="K14" s="10">
        <v>460430.0</v>
      </c>
      <c r="L14" s="11">
        <v>462080.0</v>
      </c>
      <c r="M14" s="12">
        <v>161.76</v>
      </c>
      <c r="N14" s="13">
        <f t="shared" si="1"/>
        <v>0.01116477079</v>
      </c>
      <c r="O14" s="14">
        <f t="shared" si="2"/>
        <v>462080</v>
      </c>
      <c r="P14" s="13">
        <f t="shared" si="3"/>
        <v>0.1697924628</v>
      </c>
      <c r="Q14" s="15">
        <v>100.0</v>
      </c>
      <c r="R14" s="16">
        <f t="shared" si="4"/>
        <v>2856.577646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ht="12.75" customHeight="1">
      <c r="A15" s="1">
        <v>13.0</v>
      </c>
      <c r="B15" s="2" t="s">
        <v>22</v>
      </c>
      <c r="C15" s="10">
        <v>208995.0</v>
      </c>
      <c r="D15" s="10">
        <v>212409.0</v>
      </c>
      <c r="E15" s="10">
        <v>215711.0</v>
      </c>
      <c r="F15" s="10">
        <v>219004.0</v>
      </c>
      <c r="G15" s="10">
        <v>225134.0</v>
      </c>
      <c r="H15" s="10">
        <v>227177.0</v>
      </c>
      <c r="I15" s="10">
        <v>229795.0</v>
      </c>
      <c r="J15" s="10">
        <v>232440.0</v>
      </c>
      <c r="K15" s="10">
        <v>234970.0</v>
      </c>
      <c r="L15" s="11">
        <v>237430.0</v>
      </c>
      <c r="M15" s="12">
        <v>329.36</v>
      </c>
      <c r="N15" s="13">
        <f t="shared" si="1"/>
        <v>0.02273262182</v>
      </c>
      <c r="O15" s="14">
        <f t="shared" si="2"/>
        <v>237430</v>
      </c>
      <c r="P15" s="13">
        <f t="shared" si="3"/>
        <v>0.08724425304</v>
      </c>
      <c r="Q15" s="15">
        <v>105.0</v>
      </c>
      <c r="R15" s="16">
        <f t="shared" si="4"/>
        <v>720.8829245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ht="12.75" customHeight="1">
      <c r="A16" s="1">
        <v>14.0</v>
      </c>
      <c r="B16" s="2" t="s">
        <v>23</v>
      </c>
      <c r="C16" s="10">
        <v>101981.0</v>
      </c>
      <c r="D16" s="10">
        <v>103711.0</v>
      </c>
      <c r="E16" s="10">
        <v>105306.0</v>
      </c>
      <c r="F16" s="10">
        <v>106917.0</v>
      </c>
      <c r="G16" s="10">
        <v>100587.0</v>
      </c>
      <c r="H16" s="10">
        <v>100853.0</v>
      </c>
      <c r="I16" s="10">
        <v>101151.0</v>
      </c>
      <c r="J16" s="10">
        <v>103070.0</v>
      </c>
      <c r="K16" s="10">
        <v>103950.0</v>
      </c>
      <c r="L16" s="11">
        <v>104820.0</v>
      </c>
      <c r="M16" s="12">
        <v>169.06</v>
      </c>
      <c r="N16" s="13">
        <f t="shared" si="1"/>
        <v>0.0116686211</v>
      </c>
      <c r="O16" s="14">
        <f t="shared" si="2"/>
        <v>104820</v>
      </c>
      <c r="P16" s="13">
        <f t="shared" si="3"/>
        <v>0.03851637368</v>
      </c>
      <c r="Q16" s="15">
        <v>102.0</v>
      </c>
      <c r="R16" s="16">
        <f t="shared" si="4"/>
        <v>620.0165622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ht="12.75" customHeight="1">
      <c r="A17" s="1">
        <v>15.0</v>
      </c>
      <c r="B17" s="2" t="s">
        <v>24</v>
      </c>
      <c r="C17" s="10">
        <v>121699.0</v>
      </c>
      <c r="D17" s="10">
        <v>123872.0</v>
      </c>
      <c r="E17" s="10">
        <v>126198.0</v>
      </c>
      <c r="F17" s="10">
        <v>128387.0</v>
      </c>
      <c r="G17" s="10">
        <v>123722.0</v>
      </c>
      <c r="H17" s="10">
        <v>124473.0</v>
      </c>
      <c r="I17" s="10">
        <v>125405.0</v>
      </c>
      <c r="J17" s="10">
        <v>127710.0</v>
      </c>
      <c r="K17" s="10">
        <v>129070.0</v>
      </c>
      <c r="L17" s="11">
        <v>130410.0</v>
      </c>
      <c r="M17" s="17">
        <v>108.89</v>
      </c>
      <c r="N17" s="13">
        <f t="shared" si="1"/>
        <v>0.007515652145</v>
      </c>
      <c r="O17" s="14">
        <f t="shared" si="2"/>
        <v>130410</v>
      </c>
      <c r="P17" s="13">
        <f t="shared" si="3"/>
        <v>0.0479194838</v>
      </c>
      <c r="Q17" s="15">
        <v>104.0</v>
      </c>
      <c r="R17" s="16">
        <f t="shared" si="4"/>
        <v>1197.630636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ht="12.75" customHeight="1">
      <c r="A18" s="1">
        <v>16.0</v>
      </c>
      <c r="B18" s="2" t="s">
        <v>25</v>
      </c>
      <c r="C18" s="10">
        <f t="shared" ref="C18:F18" si="5">SUM(C3:C17)</f>
        <v>2436921</v>
      </c>
      <c r="D18" s="10">
        <f t="shared" si="5"/>
        <v>2461028</v>
      </c>
      <c r="E18" s="10">
        <f t="shared" si="5"/>
        <v>2484392</v>
      </c>
      <c r="F18" s="10">
        <f t="shared" si="5"/>
        <v>2506981</v>
      </c>
      <c r="G18" s="10">
        <v>2621923.0</v>
      </c>
      <c r="H18" s="10">
        <v>2638631.0</v>
      </c>
      <c r="I18" s="10">
        <f t="shared" ref="I18:J18" si="6">sum(I3:I17)</f>
        <v>2659543</v>
      </c>
      <c r="J18" s="10">
        <f t="shared" si="6"/>
        <v>2681550</v>
      </c>
      <c r="K18" s="10">
        <v>2701780.0</v>
      </c>
      <c r="L18" s="11">
        <v>2721440.0</v>
      </c>
      <c r="M18" s="12">
        <v>14488.43</v>
      </c>
      <c r="N18" s="13">
        <f t="shared" si="1"/>
        <v>1</v>
      </c>
      <c r="O18" s="14">
        <f t="shared" si="2"/>
        <v>2721440</v>
      </c>
      <c r="P18" s="13">
        <f t="shared" si="3"/>
        <v>1</v>
      </c>
      <c r="Q18" s="15">
        <v>104.0</v>
      </c>
      <c r="R18" s="16">
        <f t="shared" si="4"/>
        <v>187.8353969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ht="12.75" customHeight="1">
      <c r="A19" s="1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19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ht="12.75" customHeight="1">
      <c r="A20" s="1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19"/>
      <c r="N20" s="20"/>
      <c r="O20" s="21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ht="12.75" customHeight="1">
      <c r="A21" s="1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19"/>
      <c r="N21" s="20"/>
      <c r="O21" s="21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ht="12.75" customHeight="1">
      <c r="A22" s="1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19"/>
      <c r="N22" s="20"/>
      <c r="O22" s="21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ht="12.75" customHeight="1">
      <c r="A23" s="1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19"/>
      <c r="N23" s="20"/>
      <c r="O23" s="21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ht="12.75" customHeight="1">
      <c r="A24" s="1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9"/>
      <c r="N24" s="20"/>
      <c r="O24" s="21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ht="12.75" customHeight="1">
      <c r="A25" s="1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19"/>
      <c r="N25" s="20"/>
      <c r="O25" s="21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ht="12.75" customHeight="1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19"/>
      <c r="N26" s="20"/>
      <c r="O26" s="21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ht="12.75" customHeight="1">
      <c r="A27" s="1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19"/>
      <c r="N27" s="20"/>
      <c r="O27" s="21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ht="12.75" customHeight="1">
      <c r="A28" s="1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22"/>
      <c r="N28" s="20"/>
      <c r="O28" s="21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ht="12.75" customHeight="1">
      <c r="A29" s="1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19"/>
      <c r="N29" s="20"/>
      <c r="O29" s="21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ht="12.75" customHeight="1">
      <c r="A30" s="1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19"/>
      <c r="N30" s="20"/>
      <c r="O30" s="21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ht="12.75" customHeight="1">
      <c r="A31" s="1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19"/>
      <c r="N31" s="20"/>
      <c r="O31" s="21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ht="12.75" customHeight="1">
      <c r="A32" s="1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19"/>
      <c r="N32" s="20"/>
      <c r="O32" s="21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ht="12.75" customHeight="1">
      <c r="A33" s="1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19"/>
      <c r="N33" s="20"/>
      <c r="O33" s="21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ht="12.75" customHeight="1">
      <c r="A34" s="1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19"/>
      <c r="N34" s="20"/>
      <c r="O34" s="21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ht="12.75" customHeight="1">
      <c r="A35" s="1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19"/>
      <c r="N35" s="20"/>
      <c r="O35" s="21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ht="12.75" customHeight="1">
      <c r="A36" s="1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2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2.75" customHeight="1">
      <c r="A37" s="1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2.75" customHeight="1">
      <c r="A38" s="1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2.75" customHeight="1">
      <c r="A39" s="1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2.75" customHeight="1">
      <c r="A40" s="1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2.75" customHeight="1">
      <c r="A41" s="1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2.75" customHeight="1">
      <c r="A42" s="1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2.75" customHeight="1">
      <c r="A43" s="1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2.75" customHeight="1">
      <c r="A44" s="1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2.75" customHeight="1">
      <c r="A45" s="1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2.75" customHeight="1">
      <c r="A46" s="1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2.75" customHeight="1">
      <c r="A47" s="1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2.75" customHeight="1">
      <c r="A48" s="1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2.75" customHeight="1">
      <c r="A49" s="1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2.75" customHeight="1">
      <c r="A50" s="1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2.75" customHeight="1">
      <c r="A51" s="1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2.75" customHeight="1">
      <c r="A52" s="1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2.75" customHeight="1">
      <c r="A53" s="1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2.75" customHeight="1">
      <c r="A54" s="1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2.75" customHeight="1">
      <c r="A55" s="1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2.75" customHeight="1">
      <c r="A56" s="1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2.75" customHeight="1">
      <c r="A57" s="1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2.75" customHeight="1">
      <c r="A58" s="1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2.75" customHeight="1">
      <c r="A59" s="1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2.75" customHeight="1">
      <c r="A60" s="1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2.75" customHeight="1">
      <c r="A61" s="1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2.75" customHeight="1">
      <c r="A62" s="1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2.75" customHeight="1">
      <c r="A63" s="1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2.75" customHeight="1">
      <c r="A64" s="1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2.75" customHeight="1">
      <c r="A65" s="1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2.75" customHeight="1">
      <c r="A66" s="1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2.75" customHeight="1">
      <c r="A67" s="1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2.75" customHeight="1">
      <c r="A68" s="1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2.75" customHeight="1">
      <c r="A69" s="1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2.75" customHeight="1">
      <c r="A70" s="1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2.75" customHeight="1">
      <c r="A71" s="1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2.75" customHeight="1">
      <c r="A72" s="1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2.75" customHeight="1">
      <c r="A73" s="1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2.75" customHeight="1">
      <c r="A74" s="1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2.75" customHeight="1">
      <c r="A75" s="1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2.75" customHeight="1">
      <c r="A76" s="18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2.75" customHeight="1">
      <c r="A77" s="18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2.75" customHeight="1">
      <c r="A78" s="1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2.75" customHeight="1">
      <c r="A79" s="18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2.75" customHeight="1">
      <c r="A80" s="1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2.75" customHeight="1">
      <c r="A81" s="18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2.75" customHeight="1">
      <c r="A82" s="18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2.75" customHeight="1">
      <c r="A83" s="18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2.75" customHeight="1">
      <c r="A84" s="18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2.75" customHeight="1">
      <c r="A85" s="18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2.75" customHeight="1">
      <c r="A86" s="1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2.75" customHeight="1">
      <c r="A87" s="18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2.75" customHeight="1">
      <c r="A88" s="18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2.75" customHeight="1">
      <c r="A89" s="18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2.75" customHeight="1">
      <c r="A90" s="18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2.75" customHeight="1">
      <c r="A91" s="18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2.75" customHeight="1">
      <c r="A92" s="18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2.75" customHeight="1">
      <c r="A93" s="18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2.75" customHeight="1">
      <c r="A94" s="18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2.75" customHeight="1">
      <c r="A95" s="18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2.75" customHeight="1">
      <c r="A96" s="18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2.75" customHeight="1">
      <c r="A97" s="18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2.75" customHeight="1">
      <c r="A98" s="18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2.75" customHeight="1">
      <c r="A99" s="18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2.75" customHeight="1">
      <c r="A100" s="18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2.75" customHeight="1">
      <c r="A101" s="18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2.75" customHeight="1">
      <c r="A102" s="18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2.75" customHeight="1">
      <c r="A103" s="18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2.75" customHeight="1">
      <c r="A104" s="18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2.75" customHeight="1">
      <c r="A105" s="1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2.75" customHeight="1">
      <c r="A106" s="18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2.75" customHeight="1">
      <c r="A107" s="18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2.75" customHeight="1">
      <c r="A108" s="18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2.75" customHeight="1">
      <c r="A109" s="18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2.75" customHeight="1">
      <c r="A110" s="18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2.75" customHeight="1">
      <c r="A111" s="18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2.75" customHeight="1">
      <c r="A112" s="18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2.75" customHeight="1">
      <c r="A113" s="18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2.75" customHeight="1">
      <c r="A114" s="18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2.75" customHeight="1">
      <c r="A115" s="18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2.75" customHeight="1">
      <c r="A116" s="18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2.75" customHeight="1">
      <c r="A117" s="18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2.75" customHeight="1">
      <c r="A118" s="18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2.75" customHeight="1">
      <c r="A119" s="18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2.75" customHeight="1">
      <c r="A120" s="18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2.75" customHeight="1">
      <c r="A121" s="18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2.75" customHeight="1">
      <c r="A122" s="18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2.75" customHeight="1">
      <c r="A123" s="18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2.75" customHeight="1">
      <c r="A124" s="18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2.75" customHeight="1">
      <c r="A125" s="18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2.75" customHeight="1">
      <c r="A126" s="18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2.75" customHeight="1">
      <c r="A127" s="18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2.75" customHeight="1">
      <c r="A128" s="18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2.75" customHeight="1">
      <c r="A129" s="18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2.75" customHeight="1">
      <c r="A130" s="18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2.75" customHeight="1">
      <c r="A131" s="18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2.75" customHeight="1">
      <c r="A132" s="18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2.75" customHeight="1">
      <c r="A133" s="18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2.75" customHeight="1">
      <c r="A134" s="18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2.75" customHeight="1">
      <c r="A135" s="18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2.75" customHeight="1">
      <c r="A136" s="18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2.75" customHeight="1">
      <c r="A137" s="18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2.75" customHeight="1">
      <c r="A138" s="18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2.75" customHeight="1">
      <c r="A139" s="18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2.75" customHeight="1">
      <c r="A140" s="18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2.75" customHeight="1">
      <c r="A141" s="18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2.75" customHeight="1">
      <c r="A142" s="18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2.75" customHeight="1">
      <c r="A143" s="18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2.75" customHeight="1">
      <c r="A144" s="18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2.75" customHeight="1">
      <c r="A145" s="18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2.75" customHeight="1">
      <c r="A146" s="18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2.75" customHeight="1">
      <c r="A147" s="18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2.75" customHeight="1">
      <c r="A148" s="18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2.75" customHeight="1">
      <c r="A149" s="18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2.75" customHeight="1">
      <c r="A150" s="18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2.75" customHeight="1">
      <c r="A151" s="18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2.75" customHeight="1">
      <c r="A152" s="18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2.75" customHeight="1">
      <c r="A153" s="18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2.75" customHeight="1">
      <c r="A154" s="18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2.75" customHeight="1">
      <c r="A155" s="18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2.75" customHeight="1">
      <c r="A156" s="18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2.75" customHeight="1">
      <c r="A157" s="18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2.75" customHeight="1">
      <c r="A158" s="18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2.75" customHeight="1">
      <c r="A159" s="18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2.75" customHeight="1">
      <c r="A160" s="18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2.75" customHeight="1">
      <c r="A161" s="18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2.75" customHeight="1">
      <c r="A162" s="18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2.75" customHeight="1">
      <c r="A163" s="18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2.75" customHeight="1">
      <c r="A164" s="18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2.75" customHeight="1">
      <c r="A165" s="18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2.75" customHeight="1">
      <c r="A166" s="18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2.75" customHeight="1">
      <c r="A167" s="18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2.75" customHeight="1">
      <c r="A168" s="18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2.75" customHeight="1">
      <c r="A169" s="18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2.75" customHeight="1">
      <c r="A170" s="18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2.75" customHeight="1">
      <c r="A171" s="18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2.75" customHeight="1">
      <c r="A172" s="18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2.75" customHeight="1">
      <c r="A173" s="18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2.75" customHeight="1">
      <c r="A174" s="18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2.75" customHeight="1">
      <c r="A175" s="18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2.75" customHeight="1">
      <c r="A176" s="18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2.75" customHeight="1">
      <c r="A177" s="18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2.75" customHeight="1">
      <c r="A178" s="18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2.75" customHeight="1">
      <c r="A179" s="18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2.75" customHeight="1">
      <c r="A180" s="18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2.75" customHeight="1">
      <c r="A181" s="18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2.75" customHeight="1">
      <c r="A182" s="18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2.75" customHeight="1">
      <c r="A183" s="18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2.75" customHeight="1">
      <c r="A184" s="18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2.75" customHeight="1">
      <c r="A185" s="18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2.75" customHeight="1">
      <c r="A186" s="18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2.75" customHeight="1">
      <c r="A187" s="18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2.75" customHeight="1">
      <c r="A188" s="18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2.75" customHeight="1">
      <c r="A189" s="18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2.75" customHeight="1">
      <c r="A190" s="18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2.75" customHeight="1">
      <c r="A191" s="18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2.75" customHeight="1">
      <c r="A192" s="18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2.75" customHeight="1">
      <c r="A193" s="18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2.75" customHeight="1">
      <c r="A194" s="18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2.75" customHeight="1">
      <c r="A195" s="18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2.75" customHeight="1">
      <c r="A196" s="18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2.75" customHeight="1">
      <c r="A197" s="18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2.75" customHeight="1">
      <c r="A198" s="18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2.75" customHeight="1">
      <c r="A199" s="18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2.75" customHeight="1">
      <c r="A200" s="18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2.75" customHeight="1">
      <c r="A201" s="18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2.75" customHeight="1">
      <c r="A202" s="18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2.75" customHeight="1">
      <c r="A203" s="18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2.75" customHeight="1">
      <c r="A204" s="18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2.75" customHeight="1">
      <c r="A205" s="18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2.75" customHeight="1">
      <c r="A206" s="18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2.75" customHeight="1">
      <c r="A207" s="18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2.75" customHeight="1">
      <c r="A208" s="18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2.75" customHeight="1">
      <c r="A209" s="18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2.75" customHeight="1">
      <c r="A210" s="18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2.75" customHeight="1">
      <c r="A211" s="18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2.75" customHeight="1">
      <c r="A212" s="18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2.75" customHeight="1">
      <c r="A213" s="18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2.75" customHeight="1">
      <c r="A214" s="18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2.75" customHeight="1">
      <c r="A215" s="18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2.75" customHeight="1">
      <c r="A216" s="18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2.75" customHeight="1">
      <c r="A217" s="18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2.75" customHeight="1">
      <c r="A218" s="18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2.75" customHeight="1">
      <c r="A219" s="18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2.75" customHeight="1">
      <c r="A220" s="18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2.75" customHeight="1">
      <c r="A221" s="18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2.75" customHeight="1">
      <c r="A222" s="18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2.75" customHeight="1">
      <c r="A223" s="18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2.75" customHeight="1">
      <c r="A224" s="18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2.75" customHeight="1">
      <c r="A225" s="18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2.75" customHeight="1">
      <c r="A226" s="18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2.75" customHeight="1">
      <c r="A227" s="18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2.75" customHeight="1">
      <c r="A228" s="18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2.75" customHeight="1">
      <c r="A229" s="18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2.75" customHeight="1">
      <c r="A230" s="18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2.75" customHeight="1">
      <c r="A231" s="18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2.75" customHeight="1">
      <c r="A232" s="18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2.75" customHeight="1">
      <c r="A233" s="18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2.75" customHeight="1">
      <c r="A234" s="18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2.75" customHeight="1">
      <c r="A235" s="18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2.75" customHeight="1">
      <c r="A236" s="18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2.75" customHeight="1">
      <c r="A237" s="18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2.75" customHeight="1">
      <c r="A238" s="18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ht="12.75" customHeight="1">
      <c r="A239" s="18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ht="12.75" customHeight="1">
      <c r="A240" s="18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ht="12.75" customHeight="1">
      <c r="A241" s="18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ht="12.75" customHeight="1">
      <c r="A242" s="18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ht="12.75" customHeight="1">
      <c r="A243" s="18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</row>
    <row r="244" ht="12.75" customHeight="1">
      <c r="A244" s="18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</row>
    <row r="245" ht="12.75" customHeight="1">
      <c r="A245" s="18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</row>
    <row r="246" ht="12.75" customHeight="1">
      <c r="A246" s="18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</row>
    <row r="247" ht="12.75" customHeight="1">
      <c r="A247" s="18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</row>
    <row r="248" ht="12.75" customHeight="1">
      <c r="A248" s="18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</row>
    <row r="249" ht="12.75" customHeight="1">
      <c r="A249" s="18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</row>
    <row r="250" ht="12.75" customHeight="1">
      <c r="A250" s="18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</row>
    <row r="251" ht="12.75" customHeight="1">
      <c r="A251" s="18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</row>
    <row r="252" ht="12.75" customHeight="1">
      <c r="A252" s="18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</row>
    <row r="253" ht="12.75" customHeight="1">
      <c r="A253" s="18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</row>
    <row r="254" ht="12.75" customHeight="1">
      <c r="A254" s="18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</row>
    <row r="255" ht="12.75" customHeight="1">
      <c r="A255" s="18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</row>
    <row r="256" ht="12.75" customHeight="1">
      <c r="A256" s="18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</row>
    <row r="257" ht="12.75" customHeight="1">
      <c r="A257" s="18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</row>
    <row r="258" ht="12.75" customHeight="1">
      <c r="A258" s="18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</row>
    <row r="259" ht="12.75" customHeight="1">
      <c r="A259" s="18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</row>
    <row r="260" ht="12.75" customHeight="1">
      <c r="A260" s="18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</row>
    <row r="261" ht="12.75" customHeight="1">
      <c r="A261" s="18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</row>
    <row r="262" ht="12.75" customHeight="1">
      <c r="A262" s="18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</row>
    <row r="263" ht="12.75" customHeight="1">
      <c r="A263" s="18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</row>
    <row r="264" ht="12.75" customHeight="1">
      <c r="A264" s="18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</row>
    <row r="265" ht="12.75" customHeight="1">
      <c r="A265" s="18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</row>
    <row r="266" ht="12.75" customHeight="1">
      <c r="A266" s="18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</row>
    <row r="267" ht="12.75" customHeight="1">
      <c r="A267" s="18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</row>
    <row r="268" ht="12.75" customHeight="1">
      <c r="A268" s="18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</row>
    <row r="269" ht="12.75" customHeight="1">
      <c r="A269" s="18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</row>
    <row r="270" ht="12.75" customHeight="1">
      <c r="A270" s="18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</row>
    <row r="271" ht="12.75" customHeight="1">
      <c r="A271" s="18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</row>
    <row r="272" ht="12.75" customHeight="1">
      <c r="A272" s="18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</row>
    <row r="273" ht="12.75" customHeight="1">
      <c r="A273" s="18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</row>
    <row r="274" ht="12.75" customHeight="1">
      <c r="A274" s="18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</row>
    <row r="275" ht="12.75" customHeight="1">
      <c r="A275" s="18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</row>
    <row r="276" ht="12.75" customHeight="1">
      <c r="A276" s="18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</row>
    <row r="277" ht="12.75" customHeight="1">
      <c r="A277" s="18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</row>
    <row r="278" ht="12.75" customHeight="1">
      <c r="A278" s="18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</row>
    <row r="279" ht="12.75" customHeight="1">
      <c r="A279" s="18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</row>
    <row r="280" ht="12.75" customHeight="1">
      <c r="A280" s="18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</row>
    <row r="281" ht="12.75" customHeight="1">
      <c r="A281" s="18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</row>
    <row r="282" ht="12.75" customHeight="1">
      <c r="A282" s="18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</row>
    <row r="283" ht="12.75" customHeight="1">
      <c r="A283" s="18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</row>
    <row r="284" ht="12.75" customHeight="1">
      <c r="A284" s="18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</row>
    <row r="285" ht="12.75" customHeight="1">
      <c r="A285" s="18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</row>
    <row r="286" ht="12.75" customHeight="1">
      <c r="A286" s="18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</row>
    <row r="287" ht="12.75" customHeight="1">
      <c r="A287" s="18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</row>
    <row r="288" ht="12.75" customHeight="1">
      <c r="A288" s="18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</row>
    <row r="289" ht="12.75" customHeight="1">
      <c r="A289" s="18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</row>
    <row r="290" ht="12.75" customHeight="1">
      <c r="A290" s="18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</row>
    <row r="291" ht="12.75" customHeight="1">
      <c r="A291" s="18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</row>
    <row r="292" ht="12.75" customHeight="1">
      <c r="A292" s="18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</row>
    <row r="293" ht="12.75" customHeight="1">
      <c r="A293" s="18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</row>
    <row r="294" ht="12.75" customHeight="1">
      <c r="A294" s="18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</row>
    <row r="295" ht="12.75" customHeight="1">
      <c r="A295" s="18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</row>
    <row r="296" ht="12.75" customHeight="1">
      <c r="A296" s="18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</row>
    <row r="297" ht="12.75" customHeight="1">
      <c r="A297" s="18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</row>
    <row r="298" ht="12.75" customHeight="1">
      <c r="A298" s="18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</row>
    <row r="299" ht="12.75" customHeight="1">
      <c r="A299" s="18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</row>
    <row r="300" ht="12.75" customHeight="1">
      <c r="A300" s="18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</row>
    <row r="301" ht="12.75" customHeight="1">
      <c r="A301" s="18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</row>
    <row r="302" ht="12.75" customHeight="1">
      <c r="A302" s="18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</row>
    <row r="303" ht="12.75" customHeight="1">
      <c r="A303" s="18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</row>
    <row r="304" ht="12.75" customHeight="1">
      <c r="A304" s="18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</row>
    <row r="305" ht="12.75" customHeight="1">
      <c r="A305" s="18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</row>
    <row r="306" ht="12.75" customHeight="1">
      <c r="A306" s="18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</row>
    <row r="307" ht="12.75" customHeight="1">
      <c r="A307" s="18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</row>
    <row r="308" ht="12.75" customHeight="1">
      <c r="A308" s="18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</row>
    <row r="309" ht="12.75" customHeight="1">
      <c r="A309" s="18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</row>
    <row r="310" ht="12.75" customHeight="1">
      <c r="A310" s="18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</row>
    <row r="311" ht="12.75" customHeight="1">
      <c r="A311" s="18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</row>
    <row r="312" ht="12.75" customHeight="1">
      <c r="A312" s="18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</row>
    <row r="313" ht="12.75" customHeight="1">
      <c r="A313" s="18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</row>
    <row r="314" ht="12.75" customHeight="1">
      <c r="A314" s="18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</row>
    <row r="315" ht="12.75" customHeight="1">
      <c r="A315" s="18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</row>
    <row r="316" ht="12.75" customHeight="1">
      <c r="A316" s="18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</row>
    <row r="317" ht="12.75" customHeight="1">
      <c r="A317" s="18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</row>
    <row r="318" ht="12.75" customHeight="1">
      <c r="A318" s="18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</row>
    <row r="319" ht="12.75" customHeight="1">
      <c r="A319" s="18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ht="12.75" customHeight="1">
      <c r="A320" s="18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ht="12.75" customHeight="1">
      <c r="A321" s="18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ht="12.75" customHeight="1">
      <c r="A322" s="18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ht="12.75" customHeight="1">
      <c r="A323" s="18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ht="12.75" customHeight="1">
      <c r="A324" s="18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ht="12.75" customHeight="1">
      <c r="A325" s="18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ht="12.75" customHeight="1">
      <c r="A326" s="18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ht="12.75" customHeight="1">
      <c r="A327" s="18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ht="12.75" customHeight="1">
      <c r="A328" s="18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ht="12.75" customHeight="1">
      <c r="A329" s="18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ht="12.75" customHeight="1">
      <c r="A330" s="18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ht="12.75" customHeight="1">
      <c r="A331" s="18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ht="12.75" customHeight="1">
      <c r="A332" s="18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ht="12.75" customHeight="1">
      <c r="A333" s="18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ht="12.75" customHeight="1">
      <c r="A334" s="18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ht="12.75" customHeight="1">
      <c r="A335" s="18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ht="12.75" customHeight="1">
      <c r="A336" s="18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ht="12.75" customHeight="1">
      <c r="A337" s="18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ht="12.75" customHeight="1">
      <c r="A338" s="18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ht="12.75" customHeight="1">
      <c r="A339" s="18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ht="12.75" customHeight="1">
      <c r="A340" s="18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ht="12.75" customHeight="1">
      <c r="A341" s="18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ht="12.75" customHeight="1">
      <c r="A342" s="18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ht="12.75" customHeight="1">
      <c r="A343" s="18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ht="12.75" customHeight="1">
      <c r="A344" s="18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ht="12.75" customHeight="1">
      <c r="A345" s="18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</row>
    <row r="346" ht="12.75" customHeight="1">
      <c r="A346" s="18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</row>
    <row r="347" ht="12.75" customHeight="1">
      <c r="A347" s="18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</row>
    <row r="348" ht="12.75" customHeight="1">
      <c r="A348" s="18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</row>
    <row r="349" ht="12.75" customHeight="1">
      <c r="A349" s="18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</row>
    <row r="350" ht="12.75" customHeight="1">
      <c r="A350" s="18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</row>
    <row r="351" ht="12.75" customHeight="1">
      <c r="A351" s="18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</row>
    <row r="352" ht="12.75" customHeight="1">
      <c r="A352" s="18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</row>
    <row r="353" ht="12.75" customHeight="1">
      <c r="A353" s="18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</row>
    <row r="354" ht="12.75" customHeight="1">
      <c r="A354" s="18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</row>
    <row r="355" ht="12.75" customHeight="1">
      <c r="A355" s="18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</row>
    <row r="356" ht="12.75" customHeight="1">
      <c r="A356" s="18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</row>
    <row r="357" ht="12.75" customHeight="1">
      <c r="A357" s="18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</row>
    <row r="358" ht="12.75" customHeight="1">
      <c r="A358" s="18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</row>
    <row r="359" ht="12.75" customHeight="1">
      <c r="A359" s="18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</row>
    <row r="360" ht="12.75" customHeight="1">
      <c r="A360" s="18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</row>
    <row r="361" ht="12.75" customHeight="1">
      <c r="A361" s="18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</row>
    <row r="362" ht="12.75" customHeight="1">
      <c r="A362" s="18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</row>
    <row r="363" ht="12.75" customHeight="1">
      <c r="A363" s="18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</row>
    <row r="364" ht="12.75" customHeight="1">
      <c r="A364" s="18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ht="12.75" customHeight="1">
      <c r="A365" s="18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ht="12.75" customHeight="1">
      <c r="A366" s="18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ht="12.75" customHeight="1">
      <c r="A367" s="18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ht="12.75" customHeight="1">
      <c r="A368" s="18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</row>
    <row r="369" ht="12.75" customHeight="1">
      <c r="A369" s="18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</row>
    <row r="370" ht="12.75" customHeight="1">
      <c r="A370" s="18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</row>
    <row r="371" ht="12.75" customHeight="1">
      <c r="A371" s="18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</row>
    <row r="372" ht="12.75" customHeight="1">
      <c r="A372" s="18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</row>
    <row r="373" ht="12.75" customHeight="1">
      <c r="A373" s="18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</row>
    <row r="374" ht="12.75" customHeight="1">
      <c r="A374" s="18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</row>
    <row r="375" ht="12.75" customHeight="1">
      <c r="A375" s="18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</row>
    <row r="376" ht="12.75" customHeight="1">
      <c r="A376" s="18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</row>
    <row r="377" ht="12.75" customHeight="1">
      <c r="A377" s="18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</row>
    <row r="378" ht="12.75" customHeight="1">
      <c r="A378" s="18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</row>
    <row r="379" ht="12.75" customHeight="1">
      <c r="A379" s="18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</row>
    <row r="380" ht="12.75" customHeight="1">
      <c r="A380" s="18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</row>
    <row r="381" ht="12.75" customHeight="1">
      <c r="A381" s="18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</row>
    <row r="382" ht="12.75" customHeight="1">
      <c r="A382" s="18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</row>
    <row r="383" ht="12.75" customHeight="1">
      <c r="A383" s="18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</row>
    <row r="384" ht="12.75" customHeight="1">
      <c r="A384" s="18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</row>
    <row r="385" ht="12.75" customHeight="1">
      <c r="A385" s="18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</row>
    <row r="386" ht="12.75" customHeight="1">
      <c r="A386" s="18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</row>
    <row r="387" ht="12.75" customHeight="1">
      <c r="A387" s="18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</row>
    <row r="388" ht="12.75" customHeight="1">
      <c r="A388" s="18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</row>
    <row r="389" ht="12.75" customHeight="1">
      <c r="A389" s="18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</row>
    <row r="390" ht="12.75" customHeight="1">
      <c r="A390" s="18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</row>
    <row r="391" ht="12.75" customHeight="1">
      <c r="A391" s="18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</row>
    <row r="392" ht="12.75" customHeight="1">
      <c r="A392" s="18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</row>
    <row r="393" ht="12.75" customHeight="1">
      <c r="A393" s="18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</row>
    <row r="394" ht="12.75" customHeight="1">
      <c r="A394" s="18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</row>
    <row r="395" ht="12.75" customHeight="1">
      <c r="A395" s="18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</row>
    <row r="396" ht="12.75" customHeight="1">
      <c r="A396" s="18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</row>
    <row r="397" ht="12.75" customHeight="1">
      <c r="A397" s="18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</row>
    <row r="398" ht="12.75" customHeight="1">
      <c r="A398" s="18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</row>
    <row r="399" ht="12.75" customHeight="1">
      <c r="A399" s="18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</row>
    <row r="400" ht="12.75" customHeight="1">
      <c r="A400" s="18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</row>
    <row r="401" ht="12.75" customHeight="1">
      <c r="A401" s="18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</row>
    <row r="402" ht="12.75" customHeight="1">
      <c r="A402" s="18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</row>
    <row r="403" ht="12.75" customHeight="1">
      <c r="A403" s="18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</row>
    <row r="404" ht="12.75" customHeight="1">
      <c r="A404" s="18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</row>
    <row r="405" ht="12.75" customHeight="1">
      <c r="A405" s="18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</row>
    <row r="406" ht="12.75" customHeight="1">
      <c r="A406" s="18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</row>
    <row r="407" ht="12.75" customHeight="1">
      <c r="A407" s="18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</row>
    <row r="408" ht="12.75" customHeight="1">
      <c r="A408" s="18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ht="12.75" customHeight="1">
      <c r="A409" s="18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ht="12.75" customHeight="1">
      <c r="A410" s="18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ht="12.75" customHeight="1">
      <c r="A411" s="18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ht="12.75" customHeight="1">
      <c r="A412" s="18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ht="12.75" customHeight="1">
      <c r="A413" s="18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ht="12.75" customHeight="1">
      <c r="A414" s="18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ht="12.75" customHeight="1">
      <c r="A415" s="18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ht="12.75" customHeight="1">
      <c r="A416" s="18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ht="12.75" customHeight="1">
      <c r="A417" s="18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ht="12.75" customHeight="1">
      <c r="A418" s="18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ht="12.75" customHeight="1">
      <c r="A419" s="18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ht="12.75" customHeight="1">
      <c r="A420" s="18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ht="12.75" customHeight="1">
      <c r="A421" s="18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ht="12.75" customHeight="1">
      <c r="A422" s="18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ht="12.75" customHeight="1">
      <c r="A423" s="18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ht="12.75" customHeight="1">
      <c r="A424" s="18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ht="12.75" customHeight="1">
      <c r="A425" s="18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ht="12.75" customHeight="1">
      <c r="A426" s="18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ht="12.75" customHeight="1">
      <c r="A427" s="18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ht="12.75" customHeight="1">
      <c r="A428" s="18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ht="12.75" customHeight="1">
      <c r="A429" s="18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ht="12.75" customHeight="1">
      <c r="A430" s="18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</row>
    <row r="431" ht="12.75" customHeight="1">
      <c r="A431" s="18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</row>
    <row r="432" ht="12.75" customHeight="1">
      <c r="A432" s="18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</row>
    <row r="433" ht="12.75" customHeight="1">
      <c r="A433" s="18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</row>
    <row r="434" ht="12.75" customHeight="1">
      <c r="A434" s="18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</row>
    <row r="435" ht="12.75" customHeight="1">
      <c r="A435" s="18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</row>
    <row r="436" ht="12.75" customHeight="1">
      <c r="A436" s="18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</row>
    <row r="437" ht="12.75" customHeight="1">
      <c r="A437" s="18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</row>
    <row r="438" ht="12.75" customHeight="1">
      <c r="A438" s="18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</row>
    <row r="439" ht="12.75" customHeight="1">
      <c r="A439" s="18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</row>
    <row r="440" ht="12.75" customHeight="1">
      <c r="A440" s="18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</row>
    <row r="441" ht="12.75" customHeight="1">
      <c r="A441" s="18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</row>
    <row r="442" ht="12.75" customHeight="1">
      <c r="A442" s="18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</row>
    <row r="443" ht="12.75" customHeight="1">
      <c r="A443" s="18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</row>
    <row r="444" ht="12.75" customHeight="1">
      <c r="A444" s="18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</row>
    <row r="445" ht="12.75" customHeight="1">
      <c r="A445" s="18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</row>
    <row r="446" ht="12.75" customHeight="1">
      <c r="A446" s="18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</row>
    <row r="447" ht="12.75" customHeight="1">
      <c r="A447" s="18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</row>
    <row r="448" ht="12.75" customHeight="1">
      <c r="A448" s="18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</row>
    <row r="449" ht="12.75" customHeight="1">
      <c r="A449" s="18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</row>
    <row r="450" ht="12.75" customHeight="1">
      <c r="A450" s="18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</row>
    <row r="451" ht="12.75" customHeight="1">
      <c r="A451" s="18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</row>
    <row r="452" ht="12.75" customHeight="1">
      <c r="A452" s="18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</row>
    <row r="453" ht="12.75" customHeight="1">
      <c r="A453" s="18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</row>
    <row r="454" ht="12.75" customHeight="1">
      <c r="A454" s="18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</row>
    <row r="455" ht="12.75" customHeight="1">
      <c r="A455" s="18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</row>
    <row r="456" ht="12.75" customHeight="1">
      <c r="A456" s="18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</row>
    <row r="457" ht="12.75" customHeight="1">
      <c r="A457" s="18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</row>
    <row r="458" ht="12.75" customHeight="1">
      <c r="A458" s="18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</row>
    <row r="459" ht="12.75" customHeight="1">
      <c r="A459" s="18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</row>
    <row r="460" ht="12.75" customHeight="1">
      <c r="A460" s="18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</row>
    <row r="461" ht="12.75" customHeight="1">
      <c r="A461" s="18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</row>
    <row r="462" ht="12.75" customHeight="1">
      <c r="A462" s="18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</row>
    <row r="463" ht="12.75" customHeight="1">
      <c r="A463" s="18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</row>
    <row r="464" ht="12.75" customHeight="1">
      <c r="A464" s="18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</row>
    <row r="465" ht="12.75" customHeight="1">
      <c r="A465" s="18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</row>
    <row r="466" ht="12.75" customHeight="1">
      <c r="A466" s="18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</row>
    <row r="467" ht="12.75" customHeight="1">
      <c r="A467" s="18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</row>
    <row r="468" ht="12.75" customHeight="1">
      <c r="A468" s="18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</row>
    <row r="469" ht="12.75" customHeight="1">
      <c r="A469" s="18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</row>
    <row r="470" ht="12.75" customHeight="1">
      <c r="A470" s="18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</row>
    <row r="471" ht="12.75" customHeight="1">
      <c r="A471" s="18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</row>
    <row r="472" ht="12.75" customHeight="1">
      <c r="A472" s="18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</row>
    <row r="473" ht="12.75" customHeight="1">
      <c r="A473" s="18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</row>
    <row r="474" ht="12.75" customHeight="1">
      <c r="A474" s="18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</row>
    <row r="475" ht="12.75" customHeight="1">
      <c r="A475" s="18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</row>
    <row r="476" ht="12.75" customHeight="1">
      <c r="A476" s="18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</row>
    <row r="477" ht="12.75" customHeight="1">
      <c r="A477" s="18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</row>
    <row r="478" ht="12.75" customHeight="1">
      <c r="A478" s="18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</row>
    <row r="479" ht="12.75" customHeight="1">
      <c r="A479" s="18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</row>
    <row r="480" ht="12.75" customHeight="1">
      <c r="A480" s="18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</row>
    <row r="481" ht="12.75" customHeight="1">
      <c r="A481" s="18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</row>
    <row r="482" ht="12.75" customHeight="1">
      <c r="A482" s="18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</row>
    <row r="483" ht="12.75" customHeight="1">
      <c r="A483" s="18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</row>
    <row r="484" ht="12.75" customHeight="1">
      <c r="A484" s="18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</row>
    <row r="485" ht="12.75" customHeight="1">
      <c r="A485" s="18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</row>
    <row r="486" ht="12.75" customHeight="1">
      <c r="A486" s="18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</row>
    <row r="487" ht="12.75" customHeight="1">
      <c r="A487" s="18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</row>
    <row r="488" ht="12.75" customHeight="1">
      <c r="A488" s="18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</row>
    <row r="489" ht="12.75" customHeight="1">
      <c r="A489" s="18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</row>
    <row r="490" ht="12.75" customHeight="1">
      <c r="A490" s="18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</row>
    <row r="491" ht="12.75" customHeight="1">
      <c r="A491" s="18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</row>
    <row r="492" ht="12.75" customHeight="1">
      <c r="A492" s="18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</row>
    <row r="493" ht="12.75" customHeight="1">
      <c r="A493" s="18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</row>
    <row r="494" ht="12.75" customHeight="1">
      <c r="A494" s="18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</row>
    <row r="495" ht="12.75" customHeight="1">
      <c r="A495" s="18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</row>
    <row r="496" ht="12.75" customHeight="1">
      <c r="A496" s="18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</row>
    <row r="497" ht="12.75" customHeight="1">
      <c r="A497" s="18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</row>
    <row r="498" ht="12.75" customHeight="1">
      <c r="A498" s="18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</row>
    <row r="499" ht="12.75" customHeight="1">
      <c r="A499" s="18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</row>
    <row r="500" ht="12.75" customHeight="1">
      <c r="A500" s="18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</row>
    <row r="501" ht="12.75" customHeight="1">
      <c r="A501" s="18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</row>
    <row r="502" ht="12.75" customHeight="1">
      <c r="A502" s="18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</row>
    <row r="503" ht="12.75" customHeight="1">
      <c r="A503" s="18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</row>
    <row r="504" ht="12.75" customHeight="1">
      <c r="A504" s="18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</row>
    <row r="505" ht="12.75" customHeight="1">
      <c r="A505" s="18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</row>
    <row r="506" ht="12.75" customHeight="1">
      <c r="A506" s="18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</row>
    <row r="507" ht="12.75" customHeight="1">
      <c r="A507" s="18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</row>
    <row r="508" ht="12.75" customHeight="1">
      <c r="A508" s="18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</row>
    <row r="509" ht="12.75" customHeight="1">
      <c r="A509" s="18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</row>
    <row r="510" ht="12.75" customHeight="1">
      <c r="A510" s="18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</row>
    <row r="511" ht="12.75" customHeight="1">
      <c r="A511" s="18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</row>
    <row r="512" ht="12.75" customHeight="1">
      <c r="A512" s="18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</row>
    <row r="513" ht="12.75" customHeight="1">
      <c r="A513" s="18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</row>
    <row r="514" ht="12.75" customHeight="1">
      <c r="A514" s="18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</row>
    <row r="515" ht="12.75" customHeight="1">
      <c r="A515" s="18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</row>
    <row r="516" ht="12.75" customHeight="1">
      <c r="A516" s="18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</row>
    <row r="517" ht="12.75" customHeight="1">
      <c r="A517" s="18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</row>
    <row r="518" ht="12.75" customHeight="1">
      <c r="A518" s="18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</row>
    <row r="519" ht="12.75" customHeight="1">
      <c r="A519" s="18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</row>
    <row r="520" ht="12.75" customHeight="1">
      <c r="A520" s="18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</row>
    <row r="521" ht="12.75" customHeight="1">
      <c r="A521" s="18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</row>
    <row r="522" ht="12.75" customHeight="1">
      <c r="A522" s="18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</row>
    <row r="523" ht="12.75" customHeight="1">
      <c r="A523" s="18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</row>
    <row r="524" ht="12.75" customHeight="1">
      <c r="A524" s="18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</row>
    <row r="525" ht="12.75" customHeight="1">
      <c r="A525" s="18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</row>
    <row r="526" ht="12.75" customHeight="1">
      <c r="A526" s="18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</row>
    <row r="527" ht="12.75" customHeight="1">
      <c r="A527" s="18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</row>
    <row r="528" ht="12.75" customHeight="1">
      <c r="A528" s="18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</row>
    <row r="529" ht="12.75" customHeight="1">
      <c r="A529" s="18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</row>
    <row r="530" ht="12.75" customHeight="1">
      <c r="A530" s="18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</row>
    <row r="531" ht="12.75" customHeight="1">
      <c r="A531" s="18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</row>
    <row r="532" ht="12.75" customHeight="1">
      <c r="A532" s="18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</row>
    <row r="533" ht="12.75" customHeight="1">
      <c r="A533" s="18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</row>
    <row r="534" ht="12.75" customHeight="1">
      <c r="A534" s="18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</row>
    <row r="535" ht="12.75" customHeight="1">
      <c r="A535" s="18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</row>
    <row r="536" ht="12.75" customHeight="1">
      <c r="A536" s="18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</row>
    <row r="537" ht="12.75" customHeight="1">
      <c r="A537" s="18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</row>
    <row r="538" ht="12.75" customHeight="1">
      <c r="A538" s="18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</row>
    <row r="539" ht="12.75" customHeight="1">
      <c r="A539" s="18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</row>
    <row r="540" ht="12.75" customHeight="1">
      <c r="A540" s="18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</row>
    <row r="541" ht="12.75" customHeight="1">
      <c r="A541" s="18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</row>
    <row r="542" ht="12.75" customHeight="1">
      <c r="A542" s="18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</row>
    <row r="543" ht="12.75" customHeight="1">
      <c r="A543" s="18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</row>
    <row r="544" ht="12.75" customHeight="1">
      <c r="A544" s="18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</row>
    <row r="545" ht="12.75" customHeight="1">
      <c r="A545" s="18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</row>
    <row r="546" ht="12.75" customHeight="1">
      <c r="A546" s="18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</row>
    <row r="547" ht="12.75" customHeight="1">
      <c r="A547" s="18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</row>
    <row r="548" ht="12.75" customHeight="1">
      <c r="A548" s="18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</row>
    <row r="549" ht="12.75" customHeight="1">
      <c r="A549" s="18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</row>
    <row r="550" ht="12.75" customHeight="1">
      <c r="A550" s="18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</row>
    <row r="551" ht="12.75" customHeight="1">
      <c r="A551" s="18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</row>
    <row r="552" ht="12.75" customHeight="1">
      <c r="A552" s="18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</row>
    <row r="553" ht="12.75" customHeight="1">
      <c r="A553" s="18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</row>
    <row r="554" ht="12.75" customHeight="1">
      <c r="A554" s="18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</row>
    <row r="555" ht="12.75" customHeight="1">
      <c r="A555" s="18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</row>
    <row r="556" ht="12.75" customHeight="1">
      <c r="A556" s="18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</row>
    <row r="557" ht="12.75" customHeight="1">
      <c r="A557" s="18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</row>
    <row r="558" ht="12.75" customHeight="1">
      <c r="A558" s="18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</row>
    <row r="559" ht="12.75" customHeight="1">
      <c r="A559" s="18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</row>
    <row r="560" ht="12.75" customHeight="1">
      <c r="A560" s="18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</row>
    <row r="561" ht="12.75" customHeight="1">
      <c r="A561" s="18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</row>
    <row r="562" ht="12.75" customHeight="1">
      <c r="A562" s="18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</row>
    <row r="563" ht="12.75" customHeight="1">
      <c r="A563" s="18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</row>
    <row r="564" ht="12.75" customHeight="1">
      <c r="A564" s="18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</row>
    <row r="565" ht="12.75" customHeight="1">
      <c r="A565" s="18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</row>
    <row r="566" ht="12.75" customHeight="1">
      <c r="A566" s="18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</row>
    <row r="567" ht="12.75" customHeight="1">
      <c r="A567" s="18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</row>
    <row r="568" ht="12.75" customHeight="1">
      <c r="A568" s="18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</row>
    <row r="569" ht="12.75" customHeight="1">
      <c r="A569" s="18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</row>
    <row r="570" ht="12.75" customHeight="1">
      <c r="A570" s="18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</row>
    <row r="571" ht="12.75" customHeight="1">
      <c r="A571" s="18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</row>
    <row r="572" ht="12.75" customHeight="1">
      <c r="A572" s="18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</row>
    <row r="573" ht="12.75" customHeight="1">
      <c r="A573" s="18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</row>
    <row r="574" ht="12.75" customHeight="1">
      <c r="A574" s="18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</row>
    <row r="575" ht="12.75" customHeight="1">
      <c r="A575" s="18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</row>
    <row r="576" ht="12.75" customHeight="1">
      <c r="A576" s="18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</row>
    <row r="577" ht="12.75" customHeight="1">
      <c r="A577" s="18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</row>
    <row r="578" ht="12.75" customHeight="1">
      <c r="A578" s="18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</row>
    <row r="579" ht="12.75" customHeight="1">
      <c r="A579" s="18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</row>
    <row r="580" ht="12.75" customHeight="1">
      <c r="A580" s="18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</row>
    <row r="581" ht="12.75" customHeight="1">
      <c r="A581" s="18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</row>
    <row r="582" ht="12.75" customHeight="1">
      <c r="A582" s="18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</row>
    <row r="583" ht="12.75" customHeight="1">
      <c r="A583" s="18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</row>
    <row r="584" ht="12.75" customHeight="1">
      <c r="A584" s="18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</row>
    <row r="585" ht="12.75" customHeight="1">
      <c r="A585" s="18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</row>
    <row r="586" ht="12.75" customHeight="1">
      <c r="A586" s="18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</row>
    <row r="587" ht="12.75" customHeight="1">
      <c r="A587" s="18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</row>
    <row r="588" ht="12.75" customHeight="1">
      <c r="A588" s="18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</row>
    <row r="589" ht="12.75" customHeight="1">
      <c r="A589" s="18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</row>
    <row r="590" ht="12.75" customHeight="1">
      <c r="A590" s="18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</row>
    <row r="591" ht="12.75" customHeight="1">
      <c r="A591" s="18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</row>
    <row r="592" ht="12.75" customHeight="1">
      <c r="A592" s="18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</row>
    <row r="593" ht="12.75" customHeight="1">
      <c r="A593" s="18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</row>
    <row r="594" ht="12.75" customHeight="1">
      <c r="A594" s="18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</row>
    <row r="595" ht="12.75" customHeight="1">
      <c r="A595" s="18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</row>
    <row r="596" ht="12.75" customHeight="1">
      <c r="A596" s="18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</row>
    <row r="597" ht="12.75" customHeight="1">
      <c r="A597" s="18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</row>
    <row r="598" ht="12.75" customHeight="1">
      <c r="A598" s="18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</row>
    <row r="599" ht="12.75" customHeight="1">
      <c r="A599" s="18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</row>
    <row r="600" ht="12.75" customHeight="1">
      <c r="A600" s="18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</row>
    <row r="601" ht="12.75" customHeight="1">
      <c r="A601" s="18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</row>
    <row r="602" ht="12.75" customHeight="1">
      <c r="A602" s="18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</row>
    <row r="603" ht="12.75" customHeight="1">
      <c r="A603" s="18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</row>
    <row r="604" ht="12.75" customHeight="1">
      <c r="A604" s="18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</row>
    <row r="605" ht="12.75" customHeight="1">
      <c r="A605" s="18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</row>
    <row r="606" ht="12.75" customHeight="1">
      <c r="A606" s="18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</row>
    <row r="607" ht="12.75" customHeight="1">
      <c r="A607" s="18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</row>
    <row r="608" ht="12.75" customHeight="1">
      <c r="A608" s="18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</row>
    <row r="609" ht="12.75" customHeight="1">
      <c r="A609" s="18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</row>
    <row r="610" ht="12.75" customHeight="1">
      <c r="A610" s="18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</row>
    <row r="611" ht="12.75" customHeight="1">
      <c r="A611" s="18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</row>
    <row r="612" ht="12.75" customHeight="1">
      <c r="A612" s="18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</row>
    <row r="613" ht="12.75" customHeight="1">
      <c r="A613" s="18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</row>
    <row r="614" ht="12.75" customHeight="1">
      <c r="A614" s="18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</row>
    <row r="615" ht="12.75" customHeight="1">
      <c r="A615" s="18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</row>
    <row r="616" ht="12.75" customHeight="1">
      <c r="A616" s="18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</row>
    <row r="617" ht="12.75" customHeight="1">
      <c r="A617" s="18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</row>
    <row r="618" ht="12.75" customHeight="1">
      <c r="A618" s="18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</row>
    <row r="619" ht="12.75" customHeight="1">
      <c r="A619" s="18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</row>
    <row r="620" ht="12.75" customHeight="1">
      <c r="A620" s="18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</row>
    <row r="621" ht="12.75" customHeight="1">
      <c r="A621" s="18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</row>
    <row r="622" ht="12.75" customHeight="1">
      <c r="A622" s="18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</row>
    <row r="623" ht="12.75" customHeight="1">
      <c r="A623" s="18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</row>
    <row r="624" ht="12.75" customHeight="1">
      <c r="A624" s="18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</row>
    <row r="625" ht="12.75" customHeight="1">
      <c r="A625" s="18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</row>
    <row r="626" ht="12.75" customHeight="1">
      <c r="A626" s="18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</row>
    <row r="627" ht="12.75" customHeight="1">
      <c r="A627" s="18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</row>
    <row r="628" ht="12.75" customHeight="1">
      <c r="A628" s="18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</row>
    <row r="629" ht="12.75" customHeight="1">
      <c r="A629" s="18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</row>
    <row r="630" ht="12.75" customHeight="1">
      <c r="A630" s="18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</row>
    <row r="631" ht="12.75" customHeight="1">
      <c r="A631" s="18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</row>
    <row r="632" ht="12.75" customHeight="1">
      <c r="A632" s="18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</row>
    <row r="633" ht="12.75" customHeight="1">
      <c r="A633" s="18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</row>
    <row r="634" ht="12.75" customHeight="1">
      <c r="A634" s="18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</row>
    <row r="635" ht="12.75" customHeight="1">
      <c r="A635" s="18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</row>
    <row r="636" ht="12.75" customHeight="1">
      <c r="A636" s="18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</row>
    <row r="637" ht="12.75" customHeight="1">
      <c r="A637" s="18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</row>
    <row r="638" ht="12.75" customHeight="1">
      <c r="A638" s="18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</row>
    <row r="639" ht="12.75" customHeight="1">
      <c r="A639" s="18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</row>
    <row r="640" ht="12.75" customHeight="1">
      <c r="A640" s="18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</row>
    <row r="641" ht="12.75" customHeight="1">
      <c r="A641" s="18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</row>
    <row r="642" ht="12.75" customHeight="1">
      <c r="A642" s="18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</row>
    <row r="643" ht="12.75" customHeight="1">
      <c r="A643" s="18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</row>
    <row r="644" ht="12.75" customHeight="1">
      <c r="A644" s="18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</row>
    <row r="645" ht="12.75" customHeight="1">
      <c r="A645" s="18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</row>
    <row r="646" ht="12.75" customHeight="1">
      <c r="A646" s="18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</row>
    <row r="647" ht="12.75" customHeight="1">
      <c r="A647" s="18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</row>
    <row r="648" ht="12.75" customHeight="1">
      <c r="A648" s="18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</row>
    <row r="649" ht="12.75" customHeight="1">
      <c r="A649" s="18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</row>
    <row r="650" ht="12.75" customHeight="1">
      <c r="A650" s="18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</row>
    <row r="651" ht="12.75" customHeight="1">
      <c r="A651" s="18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</row>
    <row r="652" ht="12.75" customHeight="1">
      <c r="A652" s="18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</row>
    <row r="653" ht="12.75" customHeight="1">
      <c r="A653" s="18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</row>
    <row r="654" ht="12.75" customHeight="1">
      <c r="A654" s="18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</row>
    <row r="655" ht="12.75" customHeight="1">
      <c r="A655" s="18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</row>
    <row r="656" ht="12.75" customHeight="1">
      <c r="A656" s="18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</row>
    <row r="657" ht="12.75" customHeight="1">
      <c r="A657" s="18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</row>
    <row r="658" ht="12.75" customHeight="1">
      <c r="A658" s="18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</row>
    <row r="659" ht="12.75" customHeight="1">
      <c r="A659" s="18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</row>
    <row r="660" ht="12.75" customHeight="1">
      <c r="A660" s="18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</row>
    <row r="661" ht="12.75" customHeight="1">
      <c r="A661" s="18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</row>
    <row r="662" ht="12.75" customHeight="1">
      <c r="A662" s="18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</row>
    <row r="663" ht="12.75" customHeight="1">
      <c r="A663" s="18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</row>
    <row r="664" ht="12.75" customHeight="1">
      <c r="A664" s="18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</row>
    <row r="665" ht="12.75" customHeight="1">
      <c r="A665" s="18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</row>
    <row r="666" ht="12.75" customHeight="1">
      <c r="A666" s="18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</row>
    <row r="667" ht="12.75" customHeight="1">
      <c r="A667" s="18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</row>
    <row r="668" ht="12.75" customHeight="1">
      <c r="A668" s="18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</row>
    <row r="669" ht="12.75" customHeight="1">
      <c r="A669" s="18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</row>
    <row r="670" ht="12.75" customHeight="1">
      <c r="A670" s="18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</row>
    <row r="671" ht="12.75" customHeight="1">
      <c r="A671" s="18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</row>
    <row r="672" ht="12.75" customHeight="1">
      <c r="A672" s="18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</row>
    <row r="673" ht="12.75" customHeight="1">
      <c r="A673" s="18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</row>
    <row r="674" ht="12.75" customHeight="1">
      <c r="A674" s="18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</row>
    <row r="675" ht="12.75" customHeight="1">
      <c r="A675" s="18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</row>
    <row r="676" ht="12.75" customHeight="1">
      <c r="A676" s="18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</row>
    <row r="677" ht="12.75" customHeight="1">
      <c r="A677" s="18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</row>
    <row r="678" ht="12.75" customHeight="1">
      <c r="A678" s="18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</row>
    <row r="679" ht="12.75" customHeight="1">
      <c r="A679" s="18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</row>
    <row r="680" ht="12.75" customHeight="1">
      <c r="A680" s="18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</row>
    <row r="681" ht="12.75" customHeight="1">
      <c r="A681" s="18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</row>
    <row r="682" ht="12.75" customHeight="1">
      <c r="A682" s="18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</row>
    <row r="683" ht="12.75" customHeight="1">
      <c r="A683" s="18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</row>
    <row r="684" ht="12.75" customHeight="1">
      <c r="A684" s="18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</row>
    <row r="685" ht="12.75" customHeight="1">
      <c r="A685" s="18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</row>
    <row r="686" ht="12.75" customHeight="1">
      <c r="A686" s="18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</row>
    <row r="687" ht="12.75" customHeight="1">
      <c r="A687" s="18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</row>
    <row r="688" ht="12.75" customHeight="1">
      <c r="A688" s="18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</row>
    <row r="689" ht="12.75" customHeight="1">
      <c r="A689" s="18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</row>
    <row r="690" ht="12.75" customHeight="1">
      <c r="A690" s="18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</row>
    <row r="691" ht="12.75" customHeight="1">
      <c r="A691" s="18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</row>
    <row r="692" ht="12.75" customHeight="1">
      <c r="A692" s="18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</row>
    <row r="693" ht="12.75" customHeight="1">
      <c r="A693" s="18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</row>
    <row r="694" ht="12.75" customHeight="1">
      <c r="A694" s="18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</row>
    <row r="695" ht="12.75" customHeight="1">
      <c r="A695" s="18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</row>
    <row r="696" ht="12.75" customHeight="1">
      <c r="A696" s="18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</row>
    <row r="697" ht="12.75" customHeight="1">
      <c r="A697" s="18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</row>
    <row r="698" ht="12.75" customHeight="1">
      <c r="A698" s="18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</row>
    <row r="699" ht="12.75" customHeight="1">
      <c r="A699" s="18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</row>
    <row r="700" ht="12.75" customHeight="1">
      <c r="A700" s="18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</row>
    <row r="701" ht="12.75" customHeight="1">
      <c r="A701" s="18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</row>
    <row r="702" ht="12.75" customHeight="1">
      <c r="A702" s="18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</row>
    <row r="703" ht="12.75" customHeight="1">
      <c r="A703" s="18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</row>
    <row r="704" ht="12.75" customHeight="1">
      <c r="A704" s="18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</row>
    <row r="705" ht="12.75" customHeight="1">
      <c r="A705" s="18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</row>
    <row r="706" ht="12.75" customHeight="1">
      <c r="A706" s="18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</row>
    <row r="707" ht="12.75" customHeight="1">
      <c r="A707" s="18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</row>
    <row r="708" ht="12.75" customHeight="1">
      <c r="A708" s="18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</row>
    <row r="709" ht="12.75" customHeight="1">
      <c r="A709" s="18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</row>
    <row r="710" ht="12.75" customHeight="1">
      <c r="A710" s="18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</row>
    <row r="711" ht="12.75" customHeight="1">
      <c r="A711" s="18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</row>
    <row r="712" ht="12.75" customHeight="1">
      <c r="A712" s="18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</row>
    <row r="713" ht="12.75" customHeight="1">
      <c r="A713" s="18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</row>
    <row r="714" ht="12.75" customHeight="1">
      <c r="A714" s="18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</row>
    <row r="715" ht="12.75" customHeight="1">
      <c r="A715" s="18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</row>
    <row r="716" ht="12.75" customHeight="1">
      <c r="A716" s="18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</row>
    <row r="717" ht="12.75" customHeight="1">
      <c r="A717" s="18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</row>
    <row r="718" ht="12.75" customHeight="1">
      <c r="A718" s="18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</row>
    <row r="719" ht="12.75" customHeight="1">
      <c r="A719" s="18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</row>
    <row r="720" ht="12.75" customHeight="1">
      <c r="A720" s="18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</row>
    <row r="721" ht="12.75" customHeight="1">
      <c r="A721" s="18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</row>
    <row r="722" ht="12.75" customHeight="1">
      <c r="A722" s="18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</row>
    <row r="723" ht="12.75" customHeight="1">
      <c r="A723" s="18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</row>
    <row r="724" ht="12.75" customHeight="1">
      <c r="A724" s="18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</row>
    <row r="725" ht="12.75" customHeight="1">
      <c r="A725" s="18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</row>
    <row r="726" ht="12.75" customHeight="1">
      <c r="A726" s="18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</row>
    <row r="727" ht="12.75" customHeight="1">
      <c r="A727" s="18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</row>
    <row r="728" ht="12.75" customHeight="1">
      <c r="A728" s="18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</row>
    <row r="729" ht="12.75" customHeight="1">
      <c r="A729" s="18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</row>
    <row r="730" ht="12.75" customHeight="1">
      <c r="A730" s="18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</row>
    <row r="731" ht="12.75" customHeight="1">
      <c r="A731" s="18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</row>
    <row r="732" ht="12.75" customHeight="1">
      <c r="A732" s="18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</row>
    <row r="733" ht="12.75" customHeight="1">
      <c r="A733" s="18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</row>
    <row r="734" ht="12.75" customHeight="1">
      <c r="A734" s="18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</row>
    <row r="735" ht="12.75" customHeight="1">
      <c r="A735" s="18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</row>
    <row r="736" ht="12.75" customHeight="1">
      <c r="A736" s="18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</row>
    <row r="737" ht="12.75" customHeight="1">
      <c r="A737" s="18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</row>
    <row r="738" ht="12.75" customHeight="1">
      <c r="A738" s="18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</row>
    <row r="739" ht="12.75" customHeight="1">
      <c r="A739" s="18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</row>
    <row r="740" ht="12.75" customHeight="1">
      <c r="A740" s="18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</row>
    <row r="741" ht="12.75" customHeight="1">
      <c r="A741" s="18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</row>
    <row r="742" ht="12.75" customHeight="1">
      <c r="A742" s="18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</row>
    <row r="743" ht="12.75" customHeight="1">
      <c r="A743" s="18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</row>
    <row r="744" ht="12.75" customHeight="1">
      <c r="A744" s="18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</row>
    <row r="745" ht="12.75" customHeight="1">
      <c r="A745" s="18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</row>
    <row r="746" ht="12.75" customHeight="1">
      <c r="A746" s="18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</row>
    <row r="747" ht="12.75" customHeight="1">
      <c r="A747" s="18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</row>
    <row r="748" ht="12.75" customHeight="1">
      <c r="A748" s="18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</row>
    <row r="749" ht="12.75" customHeight="1">
      <c r="A749" s="18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</row>
    <row r="750" ht="12.75" customHeight="1">
      <c r="A750" s="18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</row>
    <row r="751" ht="12.75" customHeight="1">
      <c r="A751" s="18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</row>
    <row r="752" ht="12.75" customHeight="1">
      <c r="A752" s="18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</row>
    <row r="753" ht="12.75" customHeight="1">
      <c r="A753" s="18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</row>
    <row r="754" ht="12.75" customHeight="1">
      <c r="A754" s="18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</row>
    <row r="755" ht="12.75" customHeight="1">
      <c r="A755" s="18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</row>
    <row r="756" ht="12.75" customHeight="1">
      <c r="A756" s="18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</row>
    <row r="757" ht="12.75" customHeight="1">
      <c r="A757" s="18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</row>
    <row r="758" ht="12.75" customHeight="1">
      <c r="A758" s="18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</row>
    <row r="759" ht="12.75" customHeight="1">
      <c r="A759" s="18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</row>
    <row r="760" ht="12.75" customHeight="1">
      <c r="A760" s="18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</row>
    <row r="761" ht="12.75" customHeight="1">
      <c r="A761" s="18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</row>
    <row r="762" ht="12.75" customHeight="1">
      <c r="A762" s="18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</row>
    <row r="763" ht="12.75" customHeight="1">
      <c r="A763" s="18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</row>
    <row r="764" ht="12.75" customHeight="1">
      <c r="A764" s="18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</row>
    <row r="765" ht="12.75" customHeight="1">
      <c r="A765" s="18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</row>
    <row r="766" ht="12.75" customHeight="1">
      <c r="A766" s="18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</row>
    <row r="767" ht="12.75" customHeight="1">
      <c r="A767" s="18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</row>
    <row r="768" ht="12.75" customHeight="1">
      <c r="A768" s="18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</row>
    <row r="769" ht="12.75" customHeight="1">
      <c r="A769" s="18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</row>
    <row r="770" ht="12.75" customHeight="1">
      <c r="A770" s="18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</row>
    <row r="771" ht="12.75" customHeight="1">
      <c r="A771" s="18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</row>
    <row r="772" ht="12.75" customHeight="1">
      <c r="A772" s="18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</row>
    <row r="773" ht="12.75" customHeight="1">
      <c r="A773" s="18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</row>
    <row r="774" ht="12.75" customHeight="1">
      <c r="A774" s="18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</row>
    <row r="775" ht="12.75" customHeight="1">
      <c r="A775" s="18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</row>
    <row r="776" ht="12.75" customHeight="1">
      <c r="A776" s="18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</row>
    <row r="777" ht="12.75" customHeight="1">
      <c r="A777" s="18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</row>
    <row r="778" ht="12.75" customHeight="1">
      <c r="A778" s="18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</row>
    <row r="779" ht="12.75" customHeight="1">
      <c r="A779" s="18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</row>
    <row r="780" ht="12.75" customHeight="1">
      <c r="A780" s="18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</row>
    <row r="781" ht="12.75" customHeight="1">
      <c r="A781" s="18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</row>
    <row r="782" ht="12.75" customHeight="1">
      <c r="A782" s="18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</row>
    <row r="783" ht="12.75" customHeight="1">
      <c r="A783" s="18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</row>
    <row r="784" ht="12.75" customHeight="1">
      <c r="A784" s="18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</row>
    <row r="785" ht="12.75" customHeight="1">
      <c r="A785" s="18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</row>
    <row r="786" ht="12.75" customHeight="1">
      <c r="A786" s="18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</row>
    <row r="787" ht="12.75" customHeight="1">
      <c r="A787" s="18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</row>
    <row r="788" ht="12.75" customHeight="1">
      <c r="A788" s="18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</row>
    <row r="789" ht="12.75" customHeight="1">
      <c r="A789" s="18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</row>
    <row r="790" ht="12.75" customHeight="1">
      <c r="A790" s="18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</row>
    <row r="791" ht="12.75" customHeight="1">
      <c r="A791" s="18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</row>
    <row r="792" ht="12.75" customHeight="1">
      <c r="A792" s="18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</row>
    <row r="793" ht="12.75" customHeight="1">
      <c r="A793" s="18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</row>
    <row r="794" ht="12.75" customHeight="1">
      <c r="A794" s="18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</row>
    <row r="795" ht="12.75" customHeight="1">
      <c r="A795" s="18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</row>
    <row r="796" ht="12.75" customHeight="1">
      <c r="A796" s="18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</row>
    <row r="797" ht="12.75" customHeight="1">
      <c r="A797" s="18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</row>
    <row r="798" ht="12.75" customHeight="1">
      <c r="A798" s="18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</row>
    <row r="799" ht="12.75" customHeight="1">
      <c r="A799" s="18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</row>
    <row r="800" ht="12.75" customHeight="1">
      <c r="A800" s="18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</row>
    <row r="801" ht="12.75" customHeight="1">
      <c r="A801" s="18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</row>
    <row r="802" ht="12.75" customHeight="1">
      <c r="A802" s="18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</row>
    <row r="803" ht="12.75" customHeight="1">
      <c r="A803" s="18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</row>
    <row r="804" ht="12.75" customHeight="1">
      <c r="A804" s="18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</row>
    <row r="805" ht="12.75" customHeight="1">
      <c r="A805" s="18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</row>
    <row r="806" ht="12.75" customHeight="1">
      <c r="A806" s="18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</row>
    <row r="807" ht="12.75" customHeight="1">
      <c r="A807" s="18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</row>
    <row r="808" ht="12.75" customHeight="1">
      <c r="A808" s="18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</row>
    <row r="809" ht="12.75" customHeight="1">
      <c r="A809" s="18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</row>
    <row r="810" ht="12.75" customHeight="1">
      <c r="A810" s="18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</row>
    <row r="811" ht="12.75" customHeight="1">
      <c r="A811" s="18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</row>
    <row r="812" ht="12.75" customHeight="1">
      <c r="A812" s="18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</row>
    <row r="813" ht="12.75" customHeight="1">
      <c r="A813" s="18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</row>
    <row r="814" ht="12.75" customHeight="1">
      <c r="A814" s="18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</row>
    <row r="815" ht="12.75" customHeight="1">
      <c r="A815" s="18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</row>
    <row r="816" ht="12.75" customHeight="1">
      <c r="A816" s="18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</row>
    <row r="817" ht="12.75" customHeight="1">
      <c r="A817" s="18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</row>
    <row r="818" ht="12.75" customHeight="1">
      <c r="A818" s="18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</row>
    <row r="819" ht="12.75" customHeight="1">
      <c r="A819" s="18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</row>
    <row r="820" ht="12.75" customHeight="1">
      <c r="A820" s="18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</row>
    <row r="821" ht="12.75" customHeight="1">
      <c r="A821" s="18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</row>
    <row r="822" ht="12.75" customHeight="1">
      <c r="A822" s="18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</row>
    <row r="823" ht="12.75" customHeight="1">
      <c r="A823" s="18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</row>
    <row r="824" ht="12.75" customHeight="1">
      <c r="A824" s="18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</row>
    <row r="825" ht="12.75" customHeight="1">
      <c r="A825" s="18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</row>
    <row r="826" ht="12.75" customHeight="1">
      <c r="A826" s="18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</row>
    <row r="827" ht="12.75" customHeight="1">
      <c r="A827" s="18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</row>
    <row r="828" ht="12.75" customHeight="1">
      <c r="A828" s="18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</row>
    <row r="829" ht="12.75" customHeight="1">
      <c r="A829" s="18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</row>
    <row r="830" ht="12.75" customHeight="1">
      <c r="A830" s="18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</row>
    <row r="831" ht="12.75" customHeight="1">
      <c r="A831" s="18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</row>
    <row r="832" ht="12.75" customHeight="1">
      <c r="A832" s="18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</row>
    <row r="833" ht="12.75" customHeight="1">
      <c r="A833" s="18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</row>
    <row r="834" ht="12.75" customHeight="1">
      <c r="A834" s="18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</row>
    <row r="835" ht="12.75" customHeight="1">
      <c r="A835" s="18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</row>
    <row r="836" ht="12.75" customHeight="1">
      <c r="A836" s="18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</row>
    <row r="837" ht="12.75" customHeight="1">
      <c r="A837" s="18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</row>
    <row r="838" ht="12.75" customHeight="1">
      <c r="A838" s="18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</row>
    <row r="839" ht="12.75" customHeight="1">
      <c r="A839" s="18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</row>
    <row r="840" ht="12.75" customHeight="1">
      <c r="A840" s="18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</row>
    <row r="841" ht="12.75" customHeight="1">
      <c r="A841" s="18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</row>
    <row r="842" ht="12.75" customHeight="1">
      <c r="A842" s="18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</row>
    <row r="843" ht="12.75" customHeight="1">
      <c r="A843" s="18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</row>
    <row r="844" ht="12.75" customHeight="1">
      <c r="A844" s="18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</row>
    <row r="845" ht="12.75" customHeight="1">
      <c r="A845" s="18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</row>
    <row r="846" ht="12.75" customHeight="1">
      <c r="A846" s="18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</row>
    <row r="847" ht="12.75" customHeight="1">
      <c r="A847" s="18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</row>
    <row r="848" ht="12.75" customHeight="1">
      <c r="A848" s="18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</row>
    <row r="849" ht="12.75" customHeight="1">
      <c r="A849" s="18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</row>
    <row r="850" ht="12.75" customHeight="1">
      <c r="A850" s="18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</row>
    <row r="851" ht="12.75" customHeight="1">
      <c r="A851" s="18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</row>
    <row r="852" ht="12.75" customHeight="1">
      <c r="A852" s="18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</row>
    <row r="853" ht="12.75" customHeight="1">
      <c r="A853" s="18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</row>
    <row r="854" ht="12.75" customHeight="1">
      <c r="A854" s="18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</row>
    <row r="855" ht="12.75" customHeight="1">
      <c r="A855" s="18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</row>
    <row r="856" ht="12.75" customHeight="1">
      <c r="A856" s="18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</row>
    <row r="857" ht="12.75" customHeight="1">
      <c r="A857" s="18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</row>
    <row r="858" ht="12.75" customHeight="1">
      <c r="A858" s="18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</row>
    <row r="859" ht="12.75" customHeight="1">
      <c r="A859" s="18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</row>
    <row r="860" ht="12.75" customHeight="1">
      <c r="A860" s="18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</row>
    <row r="861" ht="12.75" customHeight="1">
      <c r="A861" s="18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</row>
    <row r="862" ht="12.75" customHeight="1">
      <c r="A862" s="18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</row>
    <row r="863" ht="12.75" customHeight="1">
      <c r="A863" s="18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</row>
    <row r="864" ht="12.75" customHeight="1">
      <c r="A864" s="18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</row>
    <row r="865" ht="12.75" customHeight="1">
      <c r="A865" s="18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</row>
    <row r="866" ht="12.75" customHeight="1">
      <c r="A866" s="18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</row>
    <row r="867" ht="12.75" customHeight="1">
      <c r="A867" s="18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</row>
    <row r="868" ht="12.75" customHeight="1">
      <c r="A868" s="18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</row>
    <row r="869" ht="12.75" customHeight="1">
      <c r="A869" s="18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</row>
    <row r="870" ht="12.75" customHeight="1">
      <c r="A870" s="18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</row>
    <row r="871" ht="12.75" customHeight="1">
      <c r="A871" s="18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</row>
    <row r="872" ht="12.75" customHeight="1">
      <c r="A872" s="18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</row>
    <row r="873" ht="12.75" customHeight="1">
      <c r="A873" s="18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</row>
    <row r="874" ht="12.75" customHeight="1">
      <c r="A874" s="18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</row>
    <row r="875" ht="12.75" customHeight="1">
      <c r="A875" s="18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</row>
    <row r="876" ht="12.75" customHeight="1">
      <c r="A876" s="18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</row>
    <row r="877" ht="12.75" customHeight="1">
      <c r="A877" s="18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</row>
    <row r="878" ht="12.75" customHeight="1">
      <c r="A878" s="18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</row>
    <row r="879" ht="12.75" customHeight="1">
      <c r="A879" s="18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</row>
    <row r="880" ht="12.75" customHeight="1">
      <c r="A880" s="18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</row>
    <row r="881" ht="12.75" customHeight="1">
      <c r="A881" s="18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</row>
    <row r="882" ht="12.75" customHeight="1">
      <c r="A882" s="18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</row>
    <row r="883" ht="12.75" customHeight="1">
      <c r="A883" s="18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</row>
    <row r="884" ht="12.75" customHeight="1">
      <c r="A884" s="18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</row>
    <row r="885" ht="12.75" customHeight="1">
      <c r="A885" s="18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</row>
    <row r="886" ht="12.75" customHeight="1">
      <c r="A886" s="18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</row>
    <row r="887" ht="12.75" customHeight="1">
      <c r="A887" s="18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</row>
    <row r="888" ht="12.75" customHeight="1">
      <c r="A888" s="18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</row>
    <row r="889" ht="12.75" customHeight="1">
      <c r="A889" s="18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</row>
    <row r="890" ht="12.75" customHeight="1">
      <c r="A890" s="18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</row>
    <row r="891" ht="12.75" customHeight="1">
      <c r="A891" s="18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</row>
    <row r="892" ht="12.75" customHeight="1">
      <c r="A892" s="18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</row>
    <row r="893" ht="12.75" customHeight="1">
      <c r="A893" s="18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</row>
    <row r="894" ht="12.75" customHeight="1">
      <c r="A894" s="18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</row>
    <row r="895" ht="12.75" customHeight="1">
      <c r="A895" s="18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</row>
    <row r="896" ht="12.75" customHeight="1">
      <c r="A896" s="18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</row>
    <row r="897" ht="12.75" customHeight="1">
      <c r="A897" s="18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</row>
    <row r="898" ht="12.75" customHeight="1">
      <c r="A898" s="18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</row>
    <row r="899" ht="12.75" customHeight="1">
      <c r="A899" s="18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</row>
    <row r="900" ht="12.75" customHeight="1">
      <c r="A900" s="18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</row>
    <row r="901" ht="12.75" customHeight="1">
      <c r="A901" s="18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</row>
    <row r="902" ht="12.75" customHeight="1">
      <c r="A902" s="18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</row>
    <row r="903" ht="12.75" customHeight="1">
      <c r="A903" s="18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</row>
    <row r="904" ht="12.75" customHeight="1">
      <c r="A904" s="18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</row>
    <row r="905" ht="12.75" customHeight="1">
      <c r="A905" s="18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</row>
    <row r="906" ht="12.75" customHeight="1">
      <c r="A906" s="18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</row>
    <row r="907" ht="12.75" customHeight="1">
      <c r="A907" s="18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</row>
    <row r="908" ht="12.75" customHeight="1">
      <c r="A908" s="18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</row>
    <row r="909" ht="12.75" customHeight="1">
      <c r="A909" s="18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</row>
    <row r="910" ht="12.75" customHeight="1">
      <c r="A910" s="18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</row>
    <row r="911" ht="12.75" customHeight="1">
      <c r="A911" s="18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</row>
    <row r="912" ht="12.75" customHeight="1">
      <c r="A912" s="18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</row>
    <row r="913" ht="12.75" customHeight="1">
      <c r="A913" s="18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</row>
    <row r="914" ht="12.75" customHeight="1">
      <c r="A914" s="18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</row>
    <row r="915" ht="12.75" customHeight="1">
      <c r="A915" s="18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</row>
    <row r="916" ht="12.75" customHeight="1">
      <c r="A916" s="18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</row>
    <row r="917" ht="12.75" customHeight="1">
      <c r="A917" s="18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</row>
    <row r="918" ht="12.75" customHeight="1">
      <c r="A918" s="18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</row>
    <row r="919" ht="12.75" customHeight="1">
      <c r="A919" s="18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</row>
    <row r="920" ht="12.75" customHeight="1">
      <c r="A920" s="18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</row>
    <row r="921" ht="12.75" customHeight="1">
      <c r="A921" s="18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</row>
    <row r="922" ht="12.75" customHeight="1">
      <c r="A922" s="18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</row>
    <row r="923" ht="12.75" customHeight="1">
      <c r="A923" s="18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</row>
    <row r="924" ht="12.75" customHeight="1">
      <c r="A924" s="18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</row>
    <row r="925" ht="12.75" customHeight="1">
      <c r="A925" s="18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</row>
    <row r="926" ht="12.75" customHeight="1">
      <c r="A926" s="18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</row>
    <row r="927" ht="12.75" customHeight="1">
      <c r="A927" s="18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</row>
    <row r="928" ht="12.75" customHeight="1">
      <c r="A928" s="18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</row>
    <row r="929" ht="12.75" customHeight="1">
      <c r="A929" s="18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</row>
    <row r="930" ht="12.75" customHeight="1">
      <c r="A930" s="18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</row>
    <row r="931" ht="12.75" customHeight="1">
      <c r="A931" s="18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</row>
    <row r="932" ht="12.75" customHeight="1">
      <c r="A932" s="18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</row>
    <row r="933" ht="12.75" customHeight="1">
      <c r="A933" s="18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</row>
    <row r="934" ht="12.75" customHeight="1">
      <c r="A934" s="18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</row>
    <row r="935" ht="12.75" customHeight="1">
      <c r="A935" s="18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</row>
    <row r="936" ht="12.75" customHeight="1">
      <c r="A936" s="18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</row>
    <row r="937" ht="12.75" customHeight="1">
      <c r="A937" s="18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</row>
    <row r="938" ht="12.75" customHeight="1">
      <c r="A938" s="18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</row>
    <row r="939" ht="12.75" customHeight="1">
      <c r="A939" s="18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</row>
    <row r="940" ht="12.75" customHeight="1">
      <c r="A940" s="18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</row>
    <row r="941" ht="12.75" customHeight="1">
      <c r="A941" s="18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</row>
    <row r="942" ht="12.75" customHeight="1">
      <c r="A942" s="18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</row>
    <row r="943" ht="12.75" customHeight="1">
      <c r="A943" s="18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</row>
    <row r="944" ht="12.75" customHeight="1">
      <c r="A944" s="18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</row>
    <row r="945" ht="12.75" customHeight="1">
      <c r="A945" s="18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</row>
    <row r="946" ht="12.75" customHeight="1">
      <c r="A946" s="18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</row>
    <row r="947" ht="12.75" customHeight="1">
      <c r="A947" s="18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</row>
    <row r="948" ht="12.75" customHeight="1">
      <c r="A948" s="18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</row>
    <row r="949" ht="12.75" customHeight="1">
      <c r="A949" s="18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</row>
    <row r="950" ht="12.75" customHeight="1">
      <c r="A950" s="18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</row>
    <row r="951" ht="12.75" customHeight="1">
      <c r="A951" s="18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</row>
    <row r="952" ht="12.75" customHeight="1">
      <c r="A952" s="18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</row>
    <row r="953" ht="12.75" customHeight="1">
      <c r="A953" s="18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</row>
    <row r="954" ht="12.75" customHeight="1">
      <c r="A954" s="18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</row>
    <row r="955" ht="12.75" customHeight="1">
      <c r="A955" s="18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</row>
    <row r="956" ht="12.75" customHeight="1">
      <c r="A956" s="18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</row>
    <row r="957" ht="12.75" customHeight="1">
      <c r="A957" s="18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</row>
    <row r="958" ht="12.75" customHeight="1">
      <c r="A958" s="18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</row>
    <row r="959" ht="12.75" customHeight="1">
      <c r="A959" s="18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</row>
    <row r="960" ht="12.75" customHeight="1">
      <c r="A960" s="18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</row>
    <row r="961" ht="12.75" customHeight="1">
      <c r="A961" s="18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</row>
    <row r="962" ht="12.75" customHeight="1">
      <c r="A962" s="18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</row>
    <row r="963" ht="12.75" customHeight="1">
      <c r="A963" s="18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</row>
    <row r="964" ht="12.75" customHeight="1">
      <c r="A964" s="18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</row>
    <row r="965" ht="12.75" customHeight="1">
      <c r="A965" s="18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</row>
    <row r="966" ht="12.75" customHeight="1">
      <c r="A966" s="18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</row>
    <row r="967" ht="12.75" customHeight="1">
      <c r="A967" s="18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</row>
    <row r="968" ht="12.75" customHeight="1">
      <c r="A968" s="18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</row>
    <row r="969" ht="12.75" customHeight="1">
      <c r="A969" s="18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</row>
    <row r="970" ht="12.75" customHeight="1">
      <c r="A970" s="18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</row>
    <row r="971" ht="12.75" customHeight="1">
      <c r="A971" s="18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</row>
    <row r="972" ht="12.75" customHeight="1">
      <c r="A972" s="18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</row>
    <row r="973" ht="12.75" customHeight="1">
      <c r="A973" s="18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</row>
    <row r="974" ht="12.75" customHeight="1">
      <c r="A974" s="18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</row>
    <row r="975" ht="12.75" customHeight="1">
      <c r="A975" s="18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</row>
    <row r="976" ht="12.75" customHeight="1">
      <c r="A976" s="18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</row>
    <row r="977" ht="12.75" customHeight="1">
      <c r="A977" s="18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</row>
    <row r="978" ht="12.75" customHeight="1">
      <c r="A978" s="18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</row>
    <row r="979" ht="12.75" customHeight="1">
      <c r="A979" s="18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</row>
    <row r="980" ht="12.75" customHeight="1">
      <c r="A980" s="18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</row>
    <row r="981" ht="12.75" customHeight="1">
      <c r="A981" s="18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</row>
    <row r="982" ht="12.75" customHeight="1">
      <c r="A982" s="18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</row>
    <row r="983" ht="12.75" customHeight="1">
      <c r="A983" s="18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</row>
    <row r="984" ht="12.75" customHeight="1">
      <c r="A984" s="18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</row>
    <row r="985" ht="12.75" customHeight="1">
      <c r="A985" s="18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</row>
    <row r="986" ht="12.75" customHeight="1">
      <c r="A986" s="18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</row>
    <row r="987" ht="12.75" customHeight="1">
      <c r="A987" s="18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</row>
    <row r="988" ht="12.75" customHeight="1">
      <c r="A988" s="18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</row>
    <row r="989" ht="12.75" customHeight="1">
      <c r="A989" s="18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</row>
    <row r="990" ht="12.75" customHeight="1">
      <c r="A990" s="18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</row>
    <row r="991" ht="12.75" customHeight="1">
      <c r="A991" s="18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</row>
    <row r="992" ht="12.75" customHeight="1">
      <c r="A992" s="18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</row>
    <row r="993" ht="12.75" customHeight="1">
      <c r="A993" s="18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</row>
    <row r="994" ht="12.75" customHeight="1">
      <c r="A994" s="18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</row>
    <row r="995" ht="12.75" customHeight="1">
      <c r="A995" s="18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</row>
    <row r="996" ht="12.75" customHeight="1">
      <c r="A996" s="18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</row>
    <row r="997" ht="12.75" customHeight="1">
      <c r="A997" s="18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</row>
    <row r="998" ht="12.75" customHeight="1">
      <c r="A998" s="18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</row>
    <row r="999" ht="12.75" customHeight="1">
      <c r="A999" s="18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</row>
    <row r="1000" ht="12.75" customHeight="1">
      <c r="A1000" s="18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2.14"/>
    <col customWidth="1" min="3" max="13" width="15.14"/>
    <col customWidth="1" min="14" max="31" width="8.71"/>
  </cols>
  <sheetData>
    <row r="1">
      <c r="A1" s="23" t="s">
        <v>1</v>
      </c>
      <c r="B1" s="24" t="s">
        <v>2</v>
      </c>
      <c r="C1" s="3" t="s">
        <v>26</v>
      </c>
      <c r="D1" s="4"/>
      <c r="E1" s="4"/>
      <c r="F1" s="4"/>
      <c r="G1" s="4"/>
      <c r="H1" s="4"/>
      <c r="I1" s="4"/>
      <c r="J1" s="4"/>
      <c r="K1" s="4"/>
      <c r="L1" s="4"/>
      <c r="M1" s="5"/>
    </row>
    <row r="2">
      <c r="A2" s="25"/>
      <c r="B2" s="25"/>
      <c r="C2" s="7">
        <v>2016.0</v>
      </c>
      <c r="D2" s="7">
        <v>2017.0</v>
      </c>
      <c r="E2" s="7">
        <v>2018.0</v>
      </c>
      <c r="F2" s="7">
        <v>2019.0</v>
      </c>
      <c r="G2" s="7" t="s">
        <v>3</v>
      </c>
      <c r="H2" s="7">
        <v>2021.0</v>
      </c>
      <c r="I2" s="7">
        <v>2022.0</v>
      </c>
      <c r="J2" s="7">
        <v>2023.0</v>
      </c>
      <c r="K2" s="7">
        <v>2024.0</v>
      </c>
      <c r="L2" s="7">
        <v>2025.0</v>
      </c>
      <c r="M2" s="8">
        <v>2026.0</v>
      </c>
    </row>
    <row r="3">
      <c r="A3" s="1">
        <v>1.0</v>
      </c>
      <c r="B3" s="2" t="s">
        <v>10</v>
      </c>
      <c r="C3" s="10">
        <v>2400000.0</v>
      </c>
      <c r="D3" s="10">
        <v>2598000.0</v>
      </c>
      <c r="E3" s="10">
        <v>2824286.0</v>
      </c>
      <c r="F3" s="10">
        <v>3050000.0</v>
      </c>
      <c r="G3" s="10">
        <v>3310723.0</v>
      </c>
      <c r="H3" s="10">
        <v>3310723.0</v>
      </c>
      <c r="I3" s="10">
        <v>3310723.0</v>
      </c>
      <c r="J3" s="10">
        <v>3485000.0</v>
      </c>
      <c r="K3" s="10">
        <v>3545000.0</v>
      </c>
      <c r="L3" s="26" t="s">
        <v>27</v>
      </c>
      <c r="M3" s="27">
        <v>4002630.0</v>
      </c>
    </row>
    <row r="4">
      <c r="A4" s="1">
        <v>2.0</v>
      </c>
      <c r="B4" s="2" t="s">
        <v>11</v>
      </c>
      <c r="C4" s="10">
        <v>2400000.0</v>
      </c>
      <c r="D4" s="10">
        <v>2598000.0</v>
      </c>
      <c r="E4" s="10">
        <v>2824286.0</v>
      </c>
      <c r="F4" s="10">
        <v>3050000.0</v>
      </c>
      <c r="G4" s="10">
        <v>3310723.0</v>
      </c>
      <c r="H4" s="10">
        <v>3310723.0</v>
      </c>
      <c r="I4" s="10">
        <v>3310723.0</v>
      </c>
      <c r="J4" s="10">
        <v>3485000.0</v>
      </c>
      <c r="K4" s="10">
        <v>3545000.0</v>
      </c>
      <c r="L4" s="26" t="s">
        <v>27</v>
      </c>
      <c r="M4" s="27">
        <v>4002630.0</v>
      </c>
    </row>
    <row r="5">
      <c r="A5" s="1">
        <v>3.0</v>
      </c>
      <c r="B5" s="2" t="s">
        <v>12</v>
      </c>
      <c r="C5" s="10">
        <v>2400000.0</v>
      </c>
      <c r="D5" s="10">
        <v>2598000.0</v>
      </c>
      <c r="E5" s="10">
        <v>2824286.0</v>
      </c>
      <c r="F5" s="10">
        <v>3050000.0</v>
      </c>
      <c r="G5" s="10">
        <v>3310723.0</v>
      </c>
      <c r="H5" s="10">
        <v>3310723.0</v>
      </c>
      <c r="I5" s="10">
        <v>3310723.0</v>
      </c>
      <c r="J5" s="10">
        <v>3485000.0</v>
      </c>
      <c r="K5" s="10">
        <v>3545000.0</v>
      </c>
      <c r="L5" s="26" t="s">
        <v>27</v>
      </c>
      <c r="M5" s="27">
        <v>4002630.0</v>
      </c>
    </row>
    <row r="6">
      <c r="A6" s="1">
        <v>4.0</v>
      </c>
      <c r="B6" s="2" t="s">
        <v>13</v>
      </c>
      <c r="C6" s="10">
        <v>2400000.0</v>
      </c>
      <c r="D6" s="10">
        <v>2598000.0</v>
      </c>
      <c r="E6" s="10">
        <v>2824286.0</v>
      </c>
      <c r="F6" s="10">
        <v>3050000.0</v>
      </c>
      <c r="G6" s="10">
        <v>3310723.0</v>
      </c>
      <c r="H6" s="10">
        <v>3310723.0</v>
      </c>
      <c r="I6" s="10">
        <v>3310723.0</v>
      </c>
      <c r="J6" s="10">
        <v>3485000.0</v>
      </c>
      <c r="K6" s="10">
        <v>3545000.0</v>
      </c>
      <c r="L6" s="26" t="s">
        <v>27</v>
      </c>
      <c r="M6" s="27">
        <v>4002630.0</v>
      </c>
    </row>
    <row r="7">
      <c r="A7" s="1">
        <v>5.0</v>
      </c>
      <c r="B7" s="2" t="s">
        <v>14</v>
      </c>
      <c r="C7" s="10">
        <v>2400000.0</v>
      </c>
      <c r="D7" s="10">
        <v>2598000.0</v>
      </c>
      <c r="E7" s="10">
        <v>2824286.0</v>
      </c>
      <c r="F7" s="10">
        <v>3050000.0</v>
      </c>
      <c r="G7" s="10">
        <v>3310723.0</v>
      </c>
      <c r="H7" s="10">
        <v>3310723.0</v>
      </c>
      <c r="I7" s="10">
        <v>3310723.0</v>
      </c>
      <c r="J7" s="10">
        <v>3485000.0</v>
      </c>
      <c r="K7" s="10">
        <v>3545000.0</v>
      </c>
      <c r="L7" s="26" t="s">
        <v>27</v>
      </c>
      <c r="M7" s="27">
        <v>4002630.0</v>
      </c>
    </row>
    <row r="8">
      <c r="A8" s="1">
        <v>6.0</v>
      </c>
      <c r="B8" s="2" t="s">
        <v>15</v>
      </c>
      <c r="C8" s="10">
        <v>2400000.0</v>
      </c>
      <c r="D8" s="10">
        <v>2598000.0</v>
      </c>
      <c r="E8" s="10">
        <v>2824286.0</v>
      </c>
      <c r="F8" s="10">
        <v>3050000.0</v>
      </c>
      <c r="G8" s="10">
        <v>3310723.0</v>
      </c>
      <c r="H8" s="10">
        <v>3310723.0</v>
      </c>
      <c r="I8" s="10">
        <v>3310723.0</v>
      </c>
      <c r="J8" s="10">
        <v>3485000.0</v>
      </c>
      <c r="K8" s="10">
        <v>3545000.0</v>
      </c>
      <c r="L8" s="26" t="s">
        <v>27</v>
      </c>
      <c r="M8" s="27">
        <v>4002630.0</v>
      </c>
    </row>
    <row r="9">
      <c r="A9" s="1">
        <v>7.0</v>
      </c>
      <c r="B9" s="2" t="s">
        <v>16</v>
      </c>
      <c r="C9" s="10">
        <v>2400000.0</v>
      </c>
      <c r="D9" s="10">
        <v>2598000.0</v>
      </c>
      <c r="E9" s="10">
        <v>2824286.0</v>
      </c>
      <c r="F9" s="10">
        <v>3050000.0</v>
      </c>
      <c r="G9" s="10">
        <v>3310723.0</v>
      </c>
      <c r="H9" s="10">
        <v>3310723.0</v>
      </c>
      <c r="I9" s="10">
        <v>3310723.0</v>
      </c>
      <c r="J9" s="10">
        <v>3485000.0</v>
      </c>
      <c r="K9" s="10">
        <v>3545000.0</v>
      </c>
      <c r="L9" s="26" t="s">
        <v>27</v>
      </c>
      <c r="M9" s="27">
        <v>4002630.0</v>
      </c>
    </row>
    <row r="10">
      <c r="A10" s="1">
        <v>8.0</v>
      </c>
      <c r="B10" s="2" t="s">
        <v>17</v>
      </c>
      <c r="C10" s="10">
        <v>2400000.0</v>
      </c>
      <c r="D10" s="10">
        <v>2598000.0</v>
      </c>
      <c r="E10" s="10">
        <v>2824286.0</v>
      </c>
      <c r="F10" s="10">
        <v>3050000.0</v>
      </c>
      <c r="G10" s="10">
        <v>3310723.0</v>
      </c>
      <c r="H10" s="10">
        <v>3310723.0</v>
      </c>
      <c r="I10" s="10">
        <v>3310723.0</v>
      </c>
      <c r="J10" s="10">
        <v>3485000.0</v>
      </c>
      <c r="K10" s="10">
        <v>3545000.0</v>
      </c>
      <c r="L10" s="26" t="s">
        <v>27</v>
      </c>
      <c r="M10" s="27">
        <v>4002630.0</v>
      </c>
    </row>
    <row r="11">
      <c r="A11" s="1">
        <v>9.0</v>
      </c>
      <c r="B11" s="2" t="s">
        <v>18</v>
      </c>
      <c r="C11" s="10">
        <v>2400000.0</v>
      </c>
      <c r="D11" s="10">
        <v>2598000.0</v>
      </c>
      <c r="E11" s="10">
        <v>2824286.0</v>
      </c>
      <c r="F11" s="10">
        <v>3050000.0</v>
      </c>
      <c r="G11" s="10">
        <v>3310723.0</v>
      </c>
      <c r="H11" s="10">
        <v>3310723.0</v>
      </c>
      <c r="I11" s="10">
        <v>3310723.0</v>
      </c>
      <c r="J11" s="10">
        <v>3485000.0</v>
      </c>
      <c r="K11" s="10">
        <v>3545000.0</v>
      </c>
      <c r="L11" s="26" t="s">
        <v>27</v>
      </c>
      <c r="M11" s="27">
        <v>4002630.0</v>
      </c>
    </row>
    <row r="12">
      <c r="A12" s="1">
        <v>10.0</v>
      </c>
      <c r="B12" s="2" t="s">
        <v>19</v>
      </c>
      <c r="C12" s="10">
        <v>2400000.0</v>
      </c>
      <c r="D12" s="10">
        <v>2598000.0</v>
      </c>
      <c r="E12" s="10">
        <v>2824286.0</v>
      </c>
      <c r="F12" s="10">
        <v>3050000.0</v>
      </c>
      <c r="G12" s="10">
        <v>3310723.0</v>
      </c>
      <c r="H12" s="10">
        <v>3310723.0</v>
      </c>
      <c r="I12" s="10">
        <v>3310723.0</v>
      </c>
      <c r="J12" s="10">
        <v>3485000.0</v>
      </c>
      <c r="K12" s="10">
        <v>3545000.0</v>
      </c>
      <c r="L12" s="26" t="s">
        <v>27</v>
      </c>
      <c r="M12" s="27">
        <v>4002630.0</v>
      </c>
    </row>
    <row r="13">
      <c r="A13" s="1">
        <v>11.0</v>
      </c>
      <c r="B13" s="2" t="s">
        <v>20</v>
      </c>
      <c r="C13" s="10">
        <v>2400000.0</v>
      </c>
      <c r="D13" s="10">
        <v>2598000.0</v>
      </c>
      <c r="E13" s="10">
        <v>2824286.0</v>
      </c>
      <c r="F13" s="10">
        <v>3050000.0</v>
      </c>
      <c r="G13" s="10">
        <v>3310723.0</v>
      </c>
      <c r="H13" s="10">
        <v>3310723.0</v>
      </c>
      <c r="I13" s="10">
        <v>3310723.0</v>
      </c>
      <c r="J13" s="10">
        <v>3485000.0</v>
      </c>
      <c r="K13" s="10">
        <v>3545000.0</v>
      </c>
      <c r="L13" s="26" t="s">
        <v>27</v>
      </c>
      <c r="M13" s="27">
        <v>4002630.0</v>
      </c>
      <c r="N13" s="28"/>
    </row>
    <row r="14">
      <c r="A14" s="1">
        <v>12.0</v>
      </c>
      <c r="B14" s="2" t="s">
        <v>21</v>
      </c>
      <c r="C14" s="10">
        <v>2400000.0</v>
      </c>
      <c r="D14" s="10">
        <v>2650000.0</v>
      </c>
      <c r="E14" s="10">
        <v>2881000.0</v>
      </c>
      <c r="F14" s="10">
        <v>3112400.0</v>
      </c>
      <c r="G14" s="10">
        <v>3390937.0</v>
      </c>
      <c r="H14" s="10">
        <v>3377265.0</v>
      </c>
      <c r="I14" s="10">
        <v>3394489.0</v>
      </c>
      <c r="J14" s="10">
        <v>3530000.0</v>
      </c>
      <c r="K14" s="10">
        <v>3590000.0</v>
      </c>
      <c r="L14" s="26" t="s">
        <v>28</v>
      </c>
      <c r="M14" s="27">
        <v>4022017.0</v>
      </c>
      <c r="N14" s="29"/>
    </row>
    <row r="15">
      <c r="A15" s="1">
        <v>13.0</v>
      </c>
      <c r="B15" s="2" t="s">
        <v>22</v>
      </c>
      <c r="C15" s="10">
        <v>2400000.0</v>
      </c>
      <c r="D15" s="10">
        <v>2598000.0</v>
      </c>
      <c r="E15" s="10">
        <v>2824286.0</v>
      </c>
      <c r="F15" s="10">
        <v>3050000.0</v>
      </c>
      <c r="G15" s="10">
        <v>3310723.0</v>
      </c>
      <c r="H15" s="10">
        <v>3310723.0</v>
      </c>
      <c r="I15" s="10">
        <v>3310723.0</v>
      </c>
      <c r="J15" s="10">
        <v>3485000.0</v>
      </c>
      <c r="K15" s="10">
        <v>3545000.0</v>
      </c>
      <c r="L15" s="26" t="s">
        <v>27</v>
      </c>
      <c r="M15" s="27">
        <v>4002630.0</v>
      </c>
    </row>
    <row r="16">
      <c r="A16" s="1">
        <v>14.0</v>
      </c>
      <c r="B16" s="2" t="s">
        <v>23</v>
      </c>
      <c r="C16" s="10">
        <v>2400000.0</v>
      </c>
      <c r="D16" s="10">
        <v>2598000.0</v>
      </c>
      <c r="E16" s="10">
        <v>2824286.0</v>
      </c>
      <c r="F16" s="10">
        <v>3050000.0</v>
      </c>
      <c r="G16" s="10">
        <v>3310723.0</v>
      </c>
      <c r="H16" s="10">
        <v>3310723.0</v>
      </c>
      <c r="I16" s="10">
        <v>3310723.0</v>
      </c>
      <c r="J16" s="10">
        <v>3485000.0</v>
      </c>
      <c r="K16" s="10">
        <v>3545000.0</v>
      </c>
      <c r="L16" s="26" t="s">
        <v>27</v>
      </c>
      <c r="M16" s="27">
        <v>4002630.0</v>
      </c>
    </row>
    <row r="17">
      <c r="A17" s="1">
        <v>15.0</v>
      </c>
      <c r="B17" s="2" t="s">
        <v>24</v>
      </c>
      <c r="C17" s="10">
        <v>2400000.0</v>
      </c>
      <c r="D17" s="10">
        <v>2598000.0</v>
      </c>
      <c r="E17" s="10">
        <v>2824286.0</v>
      </c>
      <c r="F17" s="10">
        <v>3050000.0</v>
      </c>
      <c r="G17" s="10">
        <v>3310723.0</v>
      </c>
      <c r="H17" s="10">
        <v>3310723.0</v>
      </c>
      <c r="I17" s="10">
        <v>3310723.0</v>
      </c>
      <c r="J17" s="10">
        <v>3485000.0</v>
      </c>
      <c r="K17" s="10">
        <v>3545000.0</v>
      </c>
      <c r="L17" s="26" t="s">
        <v>27</v>
      </c>
      <c r="M17" s="27">
        <v>4002630.0</v>
      </c>
    </row>
    <row r="18">
      <c r="A18" s="1">
        <v>16.0</v>
      </c>
      <c r="B18" s="2" t="s">
        <v>25</v>
      </c>
      <c r="C18" s="10">
        <v>2400000.0</v>
      </c>
      <c r="D18" s="10">
        <v>2598000.0</v>
      </c>
      <c r="E18" s="10">
        <v>2824286.0</v>
      </c>
      <c r="F18" s="10">
        <v>3050000.0</v>
      </c>
      <c r="G18" s="10">
        <v>3310723.0</v>
      </c>
      <c r="H18" s="10">
        <v>3310723.0</v>
      </c>
      <c r="I18" s="10">
        <v>3310723.0</v>
      </c>
      <c r="J18" s="10">
        <v>3485000.0</v>
      </c>
      <c r="K18" s="10">
        <v>3545000.0</v>
      </c>
      <c r="L18" s="26" t="s">
        <v>27</v>
      </c>
      <c r="M18" s="27">
        <v>4002630.0</v>
      </c>
    </row>
    <row r="19">
      <c r="A19" s="30"/>
    </row>
    <row r="20">
      <c r="A20" s="30"/>
    </row>
    <row r="21" ht="15.75" customHeight="1">
      <c r="A21" s="30"/>
    </row>
    <row r="22" ht="15.75" customHeight="1">
      <c r="A22" s="30"/>
    </row>
    <row r="23" ht="15.75" customHeight="1">
      <c r="A23" s="30"/>
    </row>
    <row r="24" ht="15.75" customHeight="1">
      <c r="A24" s="30"/>
    </row>
    <row r="25" ht="15.75" customHeight="1">
      <c r="A25" s="30"/>
    </row>
    <row r="26" ht="15.75" customHeight="1">
      <c r="A26" s="30"/>
    </row>
    <row r="27" ht="15.75" customHeight="1">
      <c r="A27" s="30"/>
    </row>
    <row r="28" ht="15.75" customHeight="1">
      <c r="A28" s="30"/>
    </row>
    <row r="29" ht="15.75" customHeight="1">
      <c r="A29" s="30"/>
    </row>
    <row r="30" ht="15.75" customHeight="1">
      <c r="A30" s="30"/>
    </row>
    <row r="31" ht="15.75" customHeight="1">
      <c r="A31" s="30"/>
    </row>
    <row r="32" ht="15.75" customHeight="1">
      <c r="A32" s="30"/>
    </row>
    <row r="33" ht="15.75" customHeight="1">
      <c r="A33" s="30"/>
    </row>
    <row r="34" ht="15.75" customHeight="1">
      <c r="A34" s="30"/>
    </row>
    <row r="35" ht="15.75" customHeight="1">
      <c r="A35" s="30"/>
    </row>
    <row r="36" ht="15.75" customHeight="1">
      <c r="A36" s="30"/>
    </row>
    <row r="37" ht="15.75" customHeight="1">
      <c r="A37" s="30"/>
    </row>
    <row r="38" ht="15.75" customHeight="1">
      <c r="A38" s="30"/>
    </row>
    <row r="39" ht="15.75" customHeight="1">
      <c r="A39" s="30"/>
    </row>
    <row r="40" ht="15.75" customHeight="1">
      <c r="A40" s="30"/>
    </row>
    <row r="41" ht="15.75" customHeight="1">
      <c r="A41" s="30"/>
    </row>
    <row r="42" ht="15.75" customHeight="1">
      <c r="A42" s="30"/>
    </row>
    <row r="43" ht="15.75" customHeight="1">
      <c r="A43" s="30"/>
    </row>
    <row r="44" ht="15.75" customHeight="1">
      <c r="A44" s="30"/>
    </row>
    <row r="45" ht="15.75" customHeight="1">
      <c r="A45" s="30"/>
    </row>
    <row r="46" ht="15.75" customHeight="1">
      <c r="A46" s="30"/>
    </row>
    <row r="47" ht="15.75" customHeight="1">
      <c r="A47" s="30"/>
    </row>
    <row r="48" ht="15.75" customHeight="1">
      <c r="A48" s="30"/>
    </row>
    <row r="49" ht="15.75" customHeight="1">
      <c r="A49" s="30"/>
    </row>
    <row r="50" ht="15.75" customHeight="1">
      <c r="A50" s="30"/>
    </row>
    <row r="51" ht="15.75" customHeight="1">
      <c r="A51" s="30"/>
    </row>
    <row r="52" ht="15.75" customHeight="1">
      <c r="A52" s="30"/>
    </row>
    <row r="53" ht="15.75" customHeight="1">
      <c r="A53" s="30"/>
    </row>
    <row r="54" ht="15.75" customHeight="1">
      <c r="A54" s="30"/>
    </row>
    <row r="55" ht="15.75" customHeight="1">
      <c r="A55" s="30"/>
    </row>
    <row r="56" ht="15.75" customHeight="1">
      <c r="A56" s="30"/>
    </row>
    <row r="57" ht="15.75" customHeight="1">
      <c r="A57" s="30"/>
    </row>
    <row r="58" ht="15.75" customHeight="1">
      <c r="A58" s="30"/>
    </row>
    <row r="59" ht="15.75" customHeight="1">
      <c r="A59" s="30"/>
    </row>
    <row r="60" ht="15.75" customHeight="1">
      <c r="A60" s="30"/>
    </row>
    <row r="61" ht="15.75" customHeight="1">
      <c r="A61" s="30"/>
    </row>
    <row r="62" ht="15.75" customHeight="1">
      <c r="A62" s="30"/>
    </row>
    <row r="63" ht="15.75" customHeight="1">
      <c r="A63" s="30"/>
    </row>
    <row r="64" ht="15.75" customHeight="1">
      <c r="A64" s="30"/>
    </row>
    <row r="65" ht="15.75" customHeight="1">
      <c r="A65" s="30"/>
    </row>
    <row r="66" ht="15.75" customHeight="1">
      <c r="A66" s="30"/>
    </row>
    <row r="67" ht="15.75" customHeight="1">
      <c r="A67" s="30"/>
    </row>
    <row r="68" ht="15.75" customHeight="1">
      <c r="A68" s="30"/>
    </row>
    <row r="69" ht="15.75" customHeight="1">
      <c r="A69" s="30"/>
    </row>
    <row r="70" ht="15.75" customHeight="1">
      <c r="A70" s="30"/>
    </row>
    <row r="71" ht="15.75" customHeight="1">
      <c r="A71" s="30"/>
    </row>
    <row r="72" ht="15.75" customHeight="1">
      <c r="A72" s="30"/>
    </row>
    <row r="73" ht="15.75" customHeight="1">
      <c r="A73" s="30"/>
    </row>
    <row r="74" ht="15.75" customHeight="1">
      <c r="A74" s="30"/>
    </row>
    <row r="75" ht="15.75" customHeight="1">
      <c r="A75" s="30"/>
    </row>
    <row r="76" ht="15.75" customHeight="1">
      <c r="A76" s="30"/>
    </row>
    <row r="77" ht="15.75" customHeight="1">
      <c r="A77" s="30"/>
    </row>
    <row r="78" ht="15.75" customHeight="1">
      <c r="A78" s="30"/>
    </row>
    <row r="79" ht="15.75" customHeight="1">
      <c r="A79" s="30"/>
    </row>
    <row r="80" ht="15.75" customHeight="1">
      <c r="A80" s="30"/>
    </row>
    <row r="81" ht="15.75" customHeight="1">
      <c r="A81" s="30"/>
    </row>
    <row r="82" ht="15.75" customHeight="1">
      <c r="A82" s="30"/>
    </row>
    <row r="83" ht="15.75" customHeight="1">
      <c r="A83" s="30"/>
    </row>
    <row r="84" ht="15.75" customHeight="1">
      <c r="A84" s="30"/>
    </row>
    <row r="85" ht="15.75" customHeight="1">
      <c r="A85" s="30"/>
    </row>
    <row r="86" ht="15.75" customHeight="1">
      <c r="A86" s="30"/>
    </row>
    <row r="87" ht="15.75" customHeight="1">
      <c r="A87" s="30"/>
    </row>
    <row r="88" ht="15.75" customHeight="1">
      <c r="A88" s="30"/>
    </row>
    <row r="89" ht="15.75" customHeight="1">
      <c r="A89" s="30"/>
    </row>
    <row r="90" ht="15.75" customHeight="1">
      <c r="A90" s="30"/>
    </row>
    <row r="91" ht="15.75" customHeight="1">
      <c r="A91" s="30"/>
    </row>
    <row r="92" ht="15.75" customHeight="1">
      <c r="A92" s="30"/>
    </row>
    <row r="93" ht="15.75" customHeight="1">
      <c r="A93" s="30"/>
    </row>
    <row r="94" ht="15.75" customHeight="1">
      <c r="A94" s="30"/>
    </row>
    <row r="95" ht="15.75" customHeight="1">
      <c r="A95" s="30"/>
    </row>
    <row r="96" ht="15.75" customHeight="1">
      <c r="A96" s="30"/>
    </row>
    <row r="97" ht="15.75" customHeight="1">
      <c r="A97" s="30"/>
    </row>
    <row r="98" ht="15.75" customHeight="1">
      <c r="A98" s="30"/>
    </row>
    <row r="99" ht="15.75" customHeight="1">
      <c r="A99" s="30"/>
    </row>
    <row r="100" ht="15.75" customHeight="1">
      <c r="A100" s="30"/>
    </row>
    <row r="101" ht="15.75" customHeight="1">
      <c r="A101" s="30"/>
    </row>
    <row r="102" ht="15.75" customHeight="1">
      <c r="A102" s="30"/>
    </row>
    <row r="103" ht="15.75" customHeight="1">
      <c r="A103" s="30"/>
    </row>
    <row r="104" ht="15.75" customHeight="1">
      <c r="A104" s="30"/>
    </row>
    <row r="105" ht="15.75" customHeight="1">
      <c r="A105" s="30"/>
    </row>
    <row r="106" ht="15.75" customHeight="1">
      <c r="A106" s="30"/>
    </row>
    <row r="107" ht="15.75" customHeight="1">
      <c r="A107" s="30"/>
    </row>
    <row r="108" ht="15.75" customHeight="1">
      <c r="A108" s="30"/>
    </row>
    <row r="109" ht="15.75" customHeight="1">
      <c r="A109" s="30"/>
    </row>
    <row r="110" ht="15.75" customHeight="1">
      <c r="A110" s="30"/>
    </row>
    <row r="111" ht="15.75" customHeight="1">
      <c r="A111" s="30"/>
    </row>
    <row r="112" ht="15.75" customHeight="1">
      <c r="A112" s="30"/>
    </row>
    <row r="113" ht="15.75" customHeight="1">
      <c r="A113" s="30"/>
    </row>
    <row r="114" ht="15.75" customHeight="1">
      <c r="A114" s="30"/>
    </row>
    <row r="115" ht="15.75" customHeight="1">
      <c r="A115" s="30"/>
    </row>
    <row r="116" ht="15.75" customHeight="1">
      <c r="A116" s="30"/>
    </row>
    <row r="117" ht="15.75" customHeight="1">
      <c r="A117" s="30"/>
    </row>
    <row r="118" ht="15.75" customHeight="1">
      <c r="A118" s="30"/>
    </row>
    <row r="119" ht="15.75" customHeight="1">
      <c r="A119" s="30"/>
    </row>
    <row r="120" ht="15.75" customHeight="1">
      <c r="A120" s="30"/>
    </row>
    <row r="121" ht="15.75" customHeight="1">
      <c r="A121" s="30"/>
    </row>
    <row r="122" ht="15.75" customHeight="1">
      <c r="A122" s="30"/>
    </row>
    <row r="123" ht="15.75" customHeight="1">
      <c r="A123" s="30"/>
    </row>
    <row r="124" ht="15.75" customHeight="1">
      <c r="A124" s="30"/>
    </row>
    <row r="125" ht="15.75" customHeight="1">
      <c r="A125" s="30"/>
    </row>
    <row r="126" ht="15.75" customHeight="1">
      <c r="A126" s="30"/>
    </row>
    <row r="127" ht="15.75" customHeight="1">
      <c r="A127" s="30"/>
    </row>
    <row r="128" ht="15.75" customHeight="1">
      <c r="A128" s="30"/>
    </row>
    <row r="129" ht="15.75" customHeight="1">
      <c r="A129" s="30"/>
    </row>
    <row r="130" ht="15.75" customHeight="1">
      <c r="A130" s="30"/>
    </row>
    <row r="131" ht="15.75" customHeight="1">
      <c r="A131" s="30"/>
    </row>
    <row r="132" ht="15.75" customHeight="1">
      <c r="A132" s="30"/>
    </row>
    <row r="133" ht="15.75" customHeight="1">
      <c r="A133" s="30"/>
    </row>
    <row r="134" ht="15.75" customHeight="1">
      <c r="A134" s="30"/>
    </row>
    <row r="135" ht="15.75" customHeight="1">
      <c r="A135" s="30"/>
    </row>
    <row r="136" ht="15.75" customHeight="1">
      <c r="A136" s="30"/>
    </row>
    <row r="137" ht="15.75" customHeight="1">
      <c r="A137" s="30"/>
    </row>
    <row r="138" ht="15.75" customHeight="1">
      <c r="A138" s="30"/>
    </row>
    <row r="139" ht="15.75" customHeight="1">
      <c r="A139" s="30"/>
    </row>
    <row r="140" ht="15.75" customHeight="1">
      <c r="A140" s="30"/>
    </row>
    <row r="141" ht="15.75" customHeight="1">
      <c r="A141" s="30"/>
    </row>
    <row r="142" ht="15.75" customHeight="1">
      <c r="A142" s="30"/>
    </row>
    <row r="143" ht="15.75" customHeight="1">
      <c r="A143" s="30"/>
    </row>
    <row r="144" ht="15.75" customHeight="1">
      <c r="A144" s="30"/>
    </row>
    <row r="145" ht="15.75" customHeight="1">
      <c r="A145" s="30"/>
    </row>
    <row r="146" ht="15.75" customHeight="1">
      <c r="A146" s="30"/>
    </row>
    <row r="147" ht="15.75" customHeight="1">
      <c r="A147" s="30"/>
    </row>
    <row r="148" ht="15.75" customHeight="1">
      <c r="A148" s="30"/>
    </row>
    <row r="149" ht="15.75" customHeight="1">
      <c r="A149" s="30"/>
    </row>
    <row r="150" ht="15.75" customHeight="1">
      <c r="A150" s="30"/>
    </row>
    <row r="151" ht="15.75" customHeight="1">
      <c r="A151" s="30"/>
    </row>
    <row r="152" ht="15.75" customHeight="1">
      <c r="A152" s="30"/>
    </row>
    <row r="153" ht="15.75" customHeight="1">
      <c r="A153" s="30"/>
    </row>
    <row r="154" ht="15.75" customHeight="1">
      <c r="A154" s="30"/>
    </row>
    <row r="155" ht="15.75" customHeight="1">
      <c r="A155" s="30"/>
    </row>
    <row r="156" ht="15.75" customHeight="1">
      <c r="A156" s="30"/>
    </row>
    <row r="157" ht="15.75" customHeight="1">
      <c r="A157" s="30"/>
    </row>
    <row r="158" ht="15.75" customHeight="1">
      <c r="A158" s="30"/>
    </row>
    <row r="159" ht="15.75" customHeight="1">
      <c r="A159" s="30"/>
    </row>
    <row r="160" ht="15.75" customHeight="1">
      <c r="A160" s="30"/>
    </row>
    <row r="161" ht="15.75" customHeight="1">
      <c r="A161" s="30"/>
    </row>
    <row r="162" ht="15.75" customHeight="1">
      <c r="A162" s="30"/>
    </row>
    <row r="163" ht="15.75" customHeight="1">
      <c r="A163" s="30"/>
    </row>
    <row r="164" ht="15.75" customHeight="1">
      <c r="A164" s="30"/>
    </row>
    <row r="165" ht="15.75" customHeight="1">
      <c r="A165" s="30"/>
    </row>
    <row r="166" ht="15.75" customHeight="1">
      <c r="A166" s="30"/>
    </row>
    <row r="167" ht="15.75" customHeight="1">
      <c r="A167" s="30"/>
    </row>
    <row r="168" ht="15.75" customHeight="1">
      <c r="A168" s="30"/>
    </row>
    <row r="169" ht="15.75" customHeight="1">
      <c r="A169" s="30"/>
    </row>
    <row r="170" ht="15.75" customHeight="1">
      <c r="A170" s="30"/>
    </row>
    <row r="171" ht="15.75" customHeight="1">
      <c r="A171" s="30"/>
    </row>
    <row r="172" ht="15.75" customHeight="1">
      <c r="A172" s="30"/>
    </row>
    <row r="173" ht="15.75" customHeight="1">
      <c r="A173" s="30"/>
    </row>
    <row r="174" ht="15.75" customHeight="1">
      <c r="A174" s="30"/>
    </row>
    <row r="175" ht="15.75" customHeight="1">
      <c r="A175" s="30"/>
    </row>
    <row r="176" ht="15.75" customHeight="1">
      <c r="A176" s="30"/>
    </row>
    <row r="177" ht="15.75" customHeight="1">
      <c r="A177" s="30"/>
    </row>
    <row r="178" ht="15.75" customHeight="1">
      <c r="A178" s="30"/>
    </row>
    <row r="179" ht="15.75" customHeight="1">
      <c r="A179" s="30"/>
    </row>
    <row r="180" ht="15.75" customHeight="1">
      <c r="A180" s="30"/>
    </row>
    <row r="181" ht="15.75" customHeight="1">
      <c r="A181" s="30"/>
    </row>
    <row r="182" ht="15.75" customHeight="1">
      <c r="A182" s="30"/>
    </row>
    <row r="183" ht="15.75" customHeight="1">
      <c r="A183" s="30"/>
    </row>
    <row r="184" ht="15.75" customHeight="1">
      <c r="A184" s="30"/>
    </row>
    <row r="185" ht="15.75" customHeight="1">
      <c r="A185" s="30"/>
    </row>
    <row r="186" ht="15.75" customHeight="1">
      <c r="A186" s="30"/>
    </row>
    <row r="187" ht="15.75" customHeight="1">
      <c r="A187" s="30"/>
    </row>
    <row r="188" ht="15.75" customHeight="1">
      <c r="A188" s="30"/>
    </row>
    <row r="189" ht="15.75" customHeight="1">
      <c r="A189" s="30"/>
    </row>
    <row r="190" ht="15.75" customHeight="1">
      <c r="A190" s="30"/>
    </row>
    <row r="191" ht="15.75" customHeight="1">
      <c r="A191" s="30"/>
    </row>
    <row r="192" ht="15.75" customHeight="1">
      <c r="A192" s="30"/>
    </row>
    <row r="193" ht="15.75" customHeight="1">
      <c r="A193" s="30"/>
    </row>
    <row r="194" ht="15.75" customHeight="1">
      <c r="A194" s="30"/>
    </row>
    <row r="195" ht="15.75" customHeight="1">
      <c r="A195" s="30"/>
    </row>
    <row r="196" ht="15.75" customHeight="1">
      <c r="A196" s="30"/>
    </row>
    <row r="197" ht="15.75" customHeight="1">
      <c r="A197" s="30"/>
    </row>
    <row r="198" ht="15.75" customHeight="1">
      <c r="A198" s="30"/>
    </row>
    <row r="199" ht="15.75" customHeight="1">
      <c r="A199" s="30"/>
    </row>
    <row r="200" ht="15.75" customHeight="1">
      <c r="A200" s="30"/>
    </row>
    <row r="201" ht="15.75" customHeight="1">
      <c r="A201" s="30"/>
    </row>
    <row r="202" ht="15.75" customHeight="1">
      <c r="A202" s="30"/>
    </row>
    <row r="203" ht="15.75" customHeight="1">
      <c r="A203" s="30"/>
    </row>
    <row r="204" ht="15.75" customHeight="1">
      <c r="A204" s="30"/>
    </row>
    <row r="205" ht="15.75" customHeight="1">
      <c r="A205" s="30"/>
    </row>
    <row r="206" ht="15.75" customHeight="1">
      <c r="A206" s="30"/>
    </row>
    <row r="207" ht="15.75" customHeight="1">
      <c r="A207" s="30"/>
    </row>
    <row r="208" ht="15.75" customHeight="1">
      <c r="A208" s="30"/>
    </row>
    <row r="209" ht="15.75" customHeight="1">
      <c r="A209" s="30"/>
    </row>
    <row r="210" ht="15.75" customHeight="1">
      <c r="A210" s="30"/>
    </row>
    <row r="211" ht="15.75" customHeight="1">
      <c r="A211" s="30"/>
    </row>
    <row r="212" ht="15.75" customHeight="1">
      <c r="A212" s="30"/>
    </row>
    <row r="213" ht="15.75" customHeight="1">
      <c r="A213" s="30"/>
    </row>
    <row r="214" ht="15.75" customHeight="1">
      <c r="A214" s="30"/>
    </row>
    <row r="215" ht="15.75" customHeight="1">
      <c r="A215" s="30"/>
    </row>
    <row r="216" ht="15.75" customHeight="1">
      <c r="A216" s="30"/>
    </row>
    <row r="217" ht="15.75" customHeight="1">
      <c r="A217" s="30"/>
    </row>
    <row r="218" ht="15.75" customHeight="1">
      <c r="A218" s="30"/>
    </row>
    <row r="219" ht="15.75" customHeight="1">
      <c r="A219" s="30"/>
    </row>
    <row r="220" ht="15.75" customHeight="1">
      <c r="A220" s="30"/>
    </row>
    <row r="221" ht="15.75" customHeight="1">
      <c r="A221" s="30"/>
    </row>
    <row r="222" ht="15.75" customHeight="1">
      <c r="A222" s="30"/>
    </row>
    <row r="223" ht="15.75" customHeight="1">
      <c r="A223" s="30"/>
    </row>
    <row r="224" ht="15.75" customHeight="1">
      <c r="A224" s="30"/>
    </row>
    <row r="225" ht="15.75" customHeight="1">
      <c r="A225" s="30"/>
    </row>
    <row r="226" ht="15.75" customHeight="1">
      <c r="A226" s="30"/>
    </row>
    <row r="227" ht="15.75" customHeight="1">
      <c r="A227" s="30"/>
    </row>
    <row r="228" ht="15.75" customHeight="1">
      <c r="A228" s="30"/>
    </row>
    <row r="229" ht="15.75" customHeight="1">
      <c r="A229" s="30"/>
    </row>
    <row r="230" ht="15.75" customHeight="1">
      <c r="A230" s="30"/>
    </row>
    <row r="231" ht="15.75" customHeight="1">
      <c r="A231" s="30"/>
    </row>
    <row r="232" ht="15.75" customHeight="1">
      <c r="A232" s="30"/>
    </row>
    <row r="233" ht="15.75" customHeight="1">
      <c r="A233" s="30"/>
    </row>
    <row r="234" ht="15.75" customHeight="1">
      <c r="A234" s="30"/>
    </row>
    <row r="235" ht="15.75" customHeight="1">
      <c r="A235" s="30"/>
    </row>
    <row r="236" ht="15.75" customHeight="1">
      <c r="A236" s="30"/>
    </row>
    <row r="237" ht="15.75" customHeight="1">
      <c r="A237" s="30"/>
    </row>
    <row r="238" ht="15.75" customHeight="1">
      <c r="A238" s="30"/>
    </row>
    <row r="239" ht="15.75" customHeight="1">
      <c r="A239" s="30"/>
    </row>
    <row r="240" ht="15.75" customHeight="1">
      <c r="A240" s="30"/>
    </row>
    <row r="241" ht="15.75" customHeight="1">
      <c r="A241" s="30"/>
    </row>
    <row r="242" ht="15.75" customHeight="1">
      <c r="A242" s="30"/>
    </row>
    <row r="243" ht="15.75" customHeight="1">
      <c r="A243" s="30"/>
    </row>
    <row r="244" ht="15.75" customHeight="1">
      <c r="A244" s="30"/>
    </row>
    <row r="245" ht="15.75" customHeight="1">
      <c r="A245" s="30"/>
    </row>
    <row r="246" ht="15.75" customHeight="1">
      <c r="A246" s="30"/>
    </row>
    <row r="247" ht="15.75" customHeight="1">
      <c r="A247" s="30"/>
    </row>
    <row r="248" ht="15.75" customHeight="1">
      <c r="A248" s="30"/>
    </row>
    <row r="249" ht="15.75" customHeight="1">
      <c r="A249" s="30"/>
    </row>
    <row r="250" ht="15.75" customHeight="1">
      <c r="A250" s="30"/>
    </row>
    <row r="251" ht="15.75" customHeight="1">
      <c r="A251" s="30"/>
    </row>
    <row r="252" ht="15.75" customHeight="1">
      <c r="A252" s="30"/>
    </row>
    <row r="253" ht="15.75" customHeight="1">
      <c r="A253" s="30"/>
    </row>
    <row r="254" ht="15.75" customHeight="1">
      <c r="A254" s="30"/>
    </row>
    <row r="255" ht="15.75" customHeight="1">
      <c r="A255" s="30"/>
    </row>
    <row r="256" ht="15.75" customHeight="1">
      <c r="A256" s="30"/>
    </row>
    <row r="257" ht="15.75" customHeight="1">
      <c r="A257" s="30"/>
    </row>
    <row r="258" ht="15.75" customHeight="1">
      <c r="A258" s="30"/>
    </row>
    <row r="259" ht="15.75" customHeight="1">
      <c r="A259" s="30"/>
    </row>
    <row r="260" ht="15.75" customHeight="1">
      <c r="A260" s="30"/>
    </row>
    <row r="261" ht="15.75" customHeight="1">
      <c r="A261" s="30"/>
    </row>
    <row r="262" ht="15.75" customHeight="1">
      <c r="A262" s="30"/>
    </row>
    <row r="263" ht="15.75" customHeight="1">
      <c r="A263" s="30"/>
    </row>
    <row r="264" ht="15.75" customHeight="1">
      <c r="A264" s="30"/>
    </row>
    <row r="265" ht="15.75" customHeight="1">
      <c r="A265" s="30"/>
    </row>
    <row r="266" ht="15.75" customHeight="1">
      <c r="A266" s="30"/>
    </row>
    <row r="267" ht="15.75" customHeight="1">
      <c r="A267" s="30"/>
    </row>
    <row r="268" ht="15.75" customHeight="1">
      <c r="A268" s="30"/>
    </row>
    <row r="269" ht="15.75" customHeight="1">
      <c r="A269" s="30"/>
    </row>
    <row r="270" ht="15.75" customHeight="1">
      <c r="A270" s="30"/>
    </row>
    <row r="271" ht="15.75" customHeight="1">
      <c r="A271" s="30"/>
    </row>
    <row r="272" ht="15.75" customHeight="1">
      <c r="A272" s="30"/>
    </row>
    <row r="273" ht="15.75" customHeight="1">
      <c r="A273" s="30"/>
    </row>
    <row r="274" ht="15.75" customHeight="1">
      <c r="A274" s="30"/>
    </row>
    <row r="275" ht="15.75" customHeight="1">
      <c r="A275" s="30"/>
    </row>
    <row r="276" ht="15.75" customHeight="1">
      <c r="A276" s="30"/>
    </row>
    <row r="277" ht="15.75" customHeight="1">
      <c r="A277" s="30"/>
    </row>
    <row r="278" ht="15.75" customHeight="1">
      <c r="A278" s="30"/>
    </row>
    <row r="279" ht="15.75" customHeight="1">
      <c r="A279" s="30"/>
    </row>
    <row r="280" ht="15.75" customHeight="1">
      <c r="A280" s="30"/>
    </row>
    <row r="281" ht="15.75" customHeight="1">
      <c r="A281" s="30"/>
    </row>
    <row r="282" ht="15.75" customHeight="1">
      <c r="A282" s="30"/>
    </row>
    <row r="283" ht="15.75" customHeight="1">
      <c r="A283" s="30"/>
    </row>
    <row r="284" ht="15.75" customHeight="1">
      <c r="A284" s="30"/>
    </row>
    <row r="285" ht="15.75" customHeight="1">
      <c r="A285" s="30"/>
    </row>
    <row r="286" ht="15.75" customHeight="1">
      <c r="A286" s="30"/>
    </row>
    <row r="287" ht="15.75" customHeight="1">
      <c r="A287" s="30"/>
    </row>
    <row r="288" ht="15.75" customHeight="1">
      <c r="A288" s="30"/>
    </row>
    <row r="289" ht="15.75" customHeight="1">
      <c r="A289" s="30"/>
    </row>
    <row r="290" ht="15.75" customHeight="1">
      <c r="A290" s="30"/>
    </row>
    <row r="291" ht="15.75" customHeight="1">
      <c r="A291" s="30"/>
    </row>
    <row r="292" ht="15.75" customHeight="1">
      <c r="A292" s="30"/>
    </row>
    <row r="293" ht="15.75" customHeight="1">
      <c r="A293" s="30"/>
    </row>
    <row r="294" ht="15.75" customHeight="1">
      <c r="A294" s="30"/>
    </row>
    <row r="295" ht="15.75" customHeight="1">
      <c r="A295" s="30"/>
    </row>
    <row r="296" ht="15.75" customHeight="1">
      <c r="A296" s="30"/>
    </row>
    <row r="297" ht="15.75" customHeight="1">
      <c r="A297" s="30"/>
    </row>
    <row r="298" ht="15.75" customHeight="1">
      <c r="A298" s="30"/>
    </row>
    <row r="299" ht="15.75" customHeight="1">
      <c r="A299" s="30"/>
    </row>
    <row r="300" ht="15.75" customHeight="1">
      <c r="A300" s="30"/>
    </row>
    <row r="301" ht="15.75" customHeight="1">
      <c r="A301" s="30"/>
    </row>
    <row r="302" ht="15.75" customHeight="1">
      <c r="A302" s="30"/>
    </row>
    <row r="303" ht="15.75" customHeight="1">
      <c r="A303" s="30"/>
    </row>
    <row r="304" ht="15.75" customHeight="1">
      <c r="A304" s="30"/>
    </row>
    <row r="305" ht="15.75" customHeight="1">
      <c r="A305" s="30"/>
    </row>
    <row r="306" ht="15.75" customHeight="1">
      <c r="A306" s="30"/>
    </row>
    <row r="307" ht="15.75" customHeight="1">
      <c r="A307" s="30"/>
    </row>
    <row r="308" ht="15.75" customHeight="1">
      <c r="A308" s="30"/>
    </row>
    <row r="309" ht="15.75" customHeight="1">
      <c r="A309" s="30"/>
    </row>
    <row r="310" ht="15.75" customHeight="1">
      <c r="A310" s="30"/>
    </row>
    <row r="311" ht="15.75" customHeight="1">
      <c r="A311" s="30"/>
    </row>
    <row r="312" ht="15.75" customHeight="1">
      <c r="A312" s="30"/>
    </row>
    <row r="313" ht="15.75" customHeight="1">
      <c r="A313" s="30"/>
    </row>
    <row r="314" ht="15.75" customHeight="1">
      <c r="A314" s="30"/>
    </row>
    <row r="315" ht="15.75" customHeight="1">
      <c r="A315" s="30"/>
    </row>
    <row r="316" ht="15.75" customHeight="1">
      <c r="A316" s="30"/>
    </row>
    <row r="317" ht="15.75" customHeight="1">
      <c r="A317" s="30"/>
    </row>
    <row r="318" ht="15.75" customHeight="1">
      <c r="A318" s="30"/>
    </row>
    <row r="319" ht="15.75" customHeight="1">
      <c r="A319" s="30"/>
    </row>
    <row r="320" ht="15.75" customHeight="1">
      <c r="A320" s="30"/>
    </row>
    <row r="321" ht="15.75" customHeight="1">
      <c r="A321" s="30"/>
    </row>
    <row r="322" ht="15.75" customHeight="1">
      <c r="A322" s="30"/>
    </row>
    <row r="323" ht="15.75" customHeight="1">
      <c r="A323" s="30"/>
    </row>
    <row r="324" ht="15.75" customHeight="1">
      <c r="A324" s="30"/>
    </row>
    <row r="325" ht="15.75" customHeight="1">
      <c r="A325" s="30"/>
    </row>
    <row r="326" ht="15.75" customHeight="1">
      <c r="A326" s="30"/>
    </row>
    <row r="327" ht="15.75" customHeight="1">
      <c r="A327" s="30"/>
    </row>
    <row r="328" ht="15.75" customHeight="1">
      <c r="A328" s="30"/>
    </row>
    <row r="329" ht="15.75" customHeight="1">
      <c r="A329" s="30"/>
    </row>
    <row r="330" ht="15.75" customHeight="1">
      <c r="A330" s="30"/>
    </row>
    <row r="331" ht="15.75" customHeight="1">
      <c r="A331" s="30"/>
    </row>
    <row r="332" ht="15.75" customHeight="1">
      <c r="A332" s="30"/>
    </row>
    <row r="333" ht="15.75" customHeight="1">
      <c r="A333" s="30"/>
    </row>
    <row r="334" ht="15.75" customHeight="1">
      <c r="A334" s="30"/>
    </row>
    <row r="335" ht="15.75" customHeight="1">
      <c r="A335" s="30"/>
    </row>
    <row r="336" ht="15.75" customHeight="1">
      <c r="A336" s="30"/>
    </row>
    <row r="337" ht="15.75" customHeight="1">
      <c r="A337" s="30"/>
    </row>
    <row r="338" ht="15.75" customHeight="1">
      <c r="A338" s="30"/>
    </row>
    <row r="339" ht="15.75" customHeight="1">
      <c r="A339" s="30"/>
    </row>
    <row r="340" ht="15.75" customHeight="1">
      <c r="A340" s="30"/>
    </row>
    <row r="341" ht="15.75" customHeight="1">
      <c r="A341" s="30"/>
    </row>
    <row r="342" ht="15.75" customHeight="1">
      <c r="A342" s="30"/>
    </row>
    <row r="343" ht="15.75" customHeight="1">
      <c r="A343" s="30"/>
    </row>
    <row r="344" ht="15.75" customHeight="1">
      <c r="A344" s="30"/>
    </row>
    <row r="345" ht="15.75" customHeight="1">
      <c r="A345" s="30"/>
    </row>
    <row r="346" ht="15.75" customHeight="1">
      <c r="A346" s="30"/>
    </row>
    <row r="347" ht="15.75" customHeight="1">
      <c r="A347" s="30"/>
    </row>
    <row r="348" ht="15.75" customHeight="1">
      <c r="A348" s="30"/>
    </row>
    <row r="349" ht="15.75" customHeight="1">
      <c r="A349" s="30"/>
    </row>
    <row r="350" ht="15.75" customHeight="1">
      <c r="A350" s="30"/>
    </row>
    <row r="351" ht="15.75" customHeight="1">
      <c r="A351" s="30"/>
    </row>
    <row r="352" ht="15.75" customHeight="1">
      <c r="A352" s="30"/>
    </row>
    <row r="353" ht="15.75" customHeight="1">
      <c r="A353" s="30"/>
    </row>
    <row r="354" ht="15.75" customHeight="1">
      <c r="A354" s="30"/>
    </row>
    <row r="355" ht="15.75" customHeight="1">
      <c r="A355" s="30"/>
    </row>
    <row r="356" ht="15.75" customHeight="1">
      <c r="A356" s="30"/>
    </row>
    <row r="357" ht="15.75" customHeight="1">
      <c r="A357" s="30"/>
    </row>
    <row r="358" ht="15.75" customHeight="1">
      <c r="A358" s="30"/>
    </row>
    <row r="359" ht="15.75" customHeight="1">
      <c r="A359" s="30"/>
    </row>
    <row r="360" ht="15.75" customHeight="1">
      <c r="A360" s="30"/>
    </row>
    <row r="361" ht="15.75" customHeight="1">
      <c r="A361" s="30"/>
    </row>
    <row r="362" ht="15.75" customHeight="1">
      <c r="A362" s="30"/>
    </row>
    <row r="363" ht="15.75" customHeight="1">
      <c r="A363" s="30"/>
    </row>
    <row r="364" ht="15.75" customHeight="1">
      <c r="A364" s="30"/>
    </row>
    <row r="365" ht="15.75" customHeight="1">
      <c r="A365" s="30"/>
    </row>
    <row r="366" ht="15.75" customHeight="1">
      <c r="A366" s="30"/>
    </row>
    <row r="367" ht="15.75" customHeight="1">
      <c r="A367" s="30"/>
    </row>
    <row r="368" ht="15.75" customHeight="1">
      <c r="A368" s="30"/>
    </row>
    <row r="369" ht="15.75" customHeight="1">
      <c r="A369" s="30"/>
    </row>
    <row r="370" ht="15.75" customHeight="1">
      <c r="A370" s="30"/>
    </row>
    <row r="371" ht="15.75" customHeight="1">
      <c r="A371" s="30"/>
    </row>
    <row r="372" ht="15.75" customHeight="1">
      <c r="A372" s="30"/>
    </row>
    <row r="373" ht="15.75" customHeight="1">
      <c r="A373" s="30"/>
    </row>
    <row r="374" ht="15.75" customHeight="1">
      <c r="A374" s="30"/>
    </row>
    <row r="375" ht="15.75" customHeight="1">
      <c r="A375" s="30"/>
    </row>
    <row r="376" ht="15.75" customHeight="1">
      <c r="A376" s="30"/>
    </row>
    <row r="377" ht="15.75" customHeight="1">
      <c r="A377" s="30"/>
    </row>
    <row r="378" ht="15.75" customHeight="1">
      <c r="A378" s="30"/>
    </row>
    <row r="379" ht="15.75" customHeight="1">
      <c r="A379" s="30"/>
    </row>
    <row r="380" ht="15.75" customHeight="1">
      <c r="A380" s="30"/>
    </row>
    <row r="381" ht="15.75" customHeight="1">
      <c r="A381" s="30"/>
    </row>
    <row r="382" ht="15.75" customHeight="1">
      <c r="A382" s="30"/>
    </row>
    <row r="383" ht="15.75" customHeight="1">
      <c r="A383" s="30"/>
    </row>
    <row r="384" ht="15.75" customHeight="1">
      <c r="A384" s="30"/>
    </row>
    <row r="385" ht="15.75" customHeight="1">
      <c r="A385" s="30"/>
    </row>
    <row r="386" ht="15.75" customHeight="1">
      <c r="A386" s="30"/>
    </row>
    <row r="387" ht="15.75" customHeight="1">
      <c r="A387" s="30"/>
    </row>
    <row r="388" ht="15.75" customHeight="1">
      <c r="A388" s="30"/>
    </row>
    <row r="389" ht="15.75" customHeight="1">
      <c r="A389" s="30"/>
    </row>
    <row r="390" ht="15.75" customHeight="1">
      <c r="A390" s="30"/>
    </row>
    <row r="391" ht="15.75" customHeight="1">
      <c r="A391" s="30"/>
    </row>
    <row r="392" ht="15.75" customHeight="1">
      <c r="A392" s="30"/>
    </row>
    <row r="393" ht="15.75" customHeight="1">
      <c r="A393" s="30"/>
    </row>
    <row r="394" ht="15.75" customHeight="1">
      <c r="A394" s="30"/>
    </row>
    <row r="395" ht="15.75" customHeight="1">
      <c r="A395" s="30"/>
    </row>
    <row r="396" ht="15.75" customHeight="1">
      <c r="A396" s="30"/>
    </row>
    <row r="397" ht="15.75" customHeight="1">
      <c r="A397" s="30"/>
    </row>
    <row r="398" ht="15.75" customHeight="1">
      <c r="A398" s="30"/>
    </row>
    <row r="399" ht="15.75" customHeight="1">
      <c r="A399" s="30"/>
    </row>
    <row r="400" ht="15.75" customHeight="1">
      <c r="A400" s="30"/>
    </row>
    <row r="401" ht="15.75" customHeight="1">
      <c r="A401" s="30"/>
    </row>
    <row r="402" ht="15.75" customHeight="1">
      <c r="A402" s="30"/>
    </row>
    <row r="403" ht="15.75" customHeight="1">
      <c r="A403" s="30"/>
    </row>
    <row r="404" ht="15.75" customHeight="1">
      <c r="A404" s="30"/>
    </row>
    <row r="405" ht="15.75" customHeight="1">
      <c r="A405" s="30"/>
    </row>
    <row r="406" ht="15.75" customHeight="1">
      <c r="A406" s="30"/>
    </row>
    <row r="407" ht="15.75" customHeight="1">
      <c r="A407" s="30"/>
    </row>
    <row r="408" ht="15.75" customHeight="1">
      <c r="A408" s="30"/>
    </row>
    <row r="409" ht="15.75" customHeight="1">
      <c r="A409" s="30"/>
    </row>
    <row r="410" ht="15.75" customHeight="1">
      <c r="A410" s="30"/>
    </row>
    <row r="411" ht="15.75" customHeight="1">
      <c r="A411" s="30"/>
    </row>
    <row r="412" ht="15.75" customHeight="1">
      <c r="A412" s="30"/>
    </row>
    <row r="413" ht="15.75" customHeight="1">
      <c r="A413" s="30"/>
    </row>
    <row r="414" ht="15.75" customHeight="1">
      <c r="A414" s="30"/>
    </row>
    <row r="415" ht="15.75" customHeight="1">
      <c r="A415" s="30"/>
    </row>
    <row r="416" ht="15.75" customHeight="1">
      <c r="A416" s="30"/>
    </row>
    <row r="417" ht="15.75" customHeight="1">
      <c r="A417" s="30"/>
    </row>
    <row r="418" ht="15.75" customHeight="1">
      <c r="A418" s="30"/>
    </row>
    <row r="419" ht="15.75" customHeight="1">
      <c r="A419" s="30"/>
    </row>
    <row r="420" ht="15.75" customHeight="1">
      <c r="A420" s="30"/>
    </row>
    <row r="421" ht="15.75" customHeight="1">
      <c r="A421" s="30"/>
    </row>
    <row r="422" ht="15.75" customHeight="1">
      <c r="A422" s="30"/>
    </row>
    <row r="423" ht="15.75" customHeight="1">
      <c r="A423" s="30"/>
    </row>
    <row r="424" ht="15.75" customHeight="1">
      <c r="A424" s="30"/>
    </row>
    <row r="425" ht="15.75" customHeight="1">
      <c r="A425" s="30"/>
    </row>
    <row r="426" ht="15.75" customHeight="1">
      <c r="A426" s="30"/>
    </row>
    <row r="427" ht="15.75" customHeight="1">
      <c r="A427" s="30"/>
    </row>
    <row r="428" ht="15.75" customHeight="1">
      <c r="A428" s="30"/>
    </row>
    <row r="429" ht="15.75" customHeight="1">
      <c r="A429" s="30"/>
    </row>
    <row r="430" ht="15.75" customHeight="1">
      <c r="A430" s="30"/>
    </row>
    <row r="431" ht="15.75" customHeight="1">
      <c r="A431" s="30"/>
    </row>
    <row r="432" ht="15.75" customHeight="1">
      <c r="A432" s="30"/>
    </row>
    <row r="433" ht="15.75" customHeight="1">
      <c r="A433" s="30"/>
    </row>
    <row r="434" ht="15.75" customHeight="1">
      <c r="A434" s="30"/>
    </row>
    <row r="435" ht="15.75" customHeight="1">
      <c r="A435" s="30"/>
    </row>
    <row r="436" ht="15.75" customHeight="1">
      <c r="A436" s="30"/>
    </row>
    <row r="437" ht="15.75" customHeight="1">
      <c r="A437" s="30"/>
    </row>
    <row r="438" ht="15.75" customHeight="1">
      <c r="A438" s="30"/>
    </row>
    <row r="439" ht="15.75" customHeight="1">
      <c r="A439" s="30"/>
    </row>
    <row r="440" ht="15.75" customHeight="1">
      <c r="A440" s="30"/>
    </row>
    <row r="441" ht="15.75" customHeight="1">
      <c r="A441" s="30"/>
    </row>
    <row r="442" ht="15.75" customHeight="1">
      <c r="A442" s="30"/>
    </row>
    <row r="443" ht="15.75" customHeight="1">
      <c r="A443" s="30"/>
    </row>
    <row r="444" ht="15.75" customHeight="1">
      <c r="A444" s="30"/>
    </row>
    <row r="445" ht="15.75" customHeight="1">
      <c r="A445" s="30"/>
    </row>
    <row r="446" ht="15.75" customHeight="1">
      <c r="A446" s="30"/>
    </row>
    <row r="447" ht="15.75" customHeight="1">
      <c r="A447" s="30"/>
    </row>
    <row r="448" ht="15.75" customHeight="1">
      <c r="A448" s="30"/>
    </row>
    <row r="449" ht="15.75" customHeight="1">
      <c r="A449" s="30"/>
    </row>
    <row r="450" ht="15.75" customHeight="1">
      <c r="A450" s="30"/>
    </row>
    <row r="451" ht="15.75" customHeight="1">
      <c r="A451" s="30"/>
    </row>
    <row r="452" ht="15.75" customHeight="1">
      <c r="A452" s="30"/>
    </row>
    <row r="453" ht="15.75" customHeight="1">
      <c r="A453" s="30"/>
    </row>
    <row r="454" ht="15.75" customHeight="1">
      <c r="A454" s="30"/>
    </row>
    <row r="455" ht="15.75" customHeight="1">
      <c r="A455" s="30"/>
    </row>
    <row r="456" ht="15.75" customHeight="1">
      <c r="A456" s="30"/>
    </row>
    <row r="457" ht="15.75" customHeight="1">
      <c r="A457" s="30"/>
    </row>
    <row r="458" ht="15.75" customHeight="1">
      <c r="A458" s="30"/>
    </row>
    <row r="459" ht="15.75" customHeight="1">
      <c r="A459" s="30"/>
    </row>
    <row r="460" ht="15.75" customHeight="1">
      <c r="A460" s="30"/>
    </row>
    <row r="461" ht="15.75" customHeight="1">
      <c r="A461" s="30"/>
    </row>
    <row r="462" ht="15.75" customHeight="1">
      <c r="A462" s="30"/>
    </row>
    <row r="463" ht="15.75" customHeight="1">
      <c r="A463" s="30"/>
    </row>
    <row r="464" ht="15.75" customHeight="1">
      <c r="A464" s="30"/>
    </row>
    <row r="465" ht="15.75" customHeight="1">
      <c r="A465" s="30"/>
    </row>
    <row r="466" ht="15.75" customHeight="1">
      <c r="A466" s="30"/>
    </row>
    <row r="467" ht="15.75" customHeight="1">
      <c r="A467" s="30"/>
    </row>
    <row r="468" ht="15.75" customHeight="1">
      <c r="A468" s="30"/>
    </row>
    <row r="469" ht="15.75" customHeight="1">
      <c r="A469" s="30"/>
    </row>
    <row r="470" ht="15.75" customHeight="1">
      <c r="A470" s="30"/>
    </row>
    <row r="471" ht="15.75" customHeight="1">
      <c r="A471" s="30"/>
    </row>
    <row r="472" ht="15.75" customHeight="1">
      <c r="A472" s="30"/>
    </row>
    <row r="473" ht="15.75" customHeight="1">
      <c r="A473" s="30"/>
    </row>
    <row r="474" ht="15.75" customHeight="1">
      <c r="A474" s="30"/>
    </row>
    <row r="475" ht="15.75" customHeight="1">
      <c r="A475" s="30"/>
    </row>
    <row r="476" ht="15.75" customHeight="1">
      <c r="A476" s="30"/>
    </row>
    <row r="477" ht="15.75" customHeight="1">
      <c r="A477" s="30"/>
    </row>
    <row r="478" ht="15.75" customHeight="1">
      <c r="A478" s="30"/>
    </row>
    <row r="479" ht="15.75" customHeight="1">
      <c r="A479" s="30"/>
    </row>
    <row r="480" ht="15.75" customHeight="1">
      <c r="A480" s="30"/>
    </row>
    <row r="481" ht="15.75" customHeight="1">
      <c r="A481" s="30"/>
    </row>
    <row r="482" ht="15.75" customHeight="1">
      <c r="A482" s="30"/>
    </row>
    <row r="483" ht="15.75" customHeight="1">
      <c r="A483" s="30"/>
    </row>
    <row r="484" ht="15.75" customHeight="1">
      <c r="A484" s="30"/>
    </row>
    <row r="485" ht="15.75" customHeight="1">
      <c r="A485" s="30"/>
    </row>
    <row r="486" ht="15.75" customHeight="1">
      <c r="A486" s="30"/>
    </row>
    <row r="487" ht="15.75" customHeight="1">
      <c r="A487" s="30"/>
    </row>
    <row r="488" ht="15.75" customHeight="1">
      <c r="A488" s="30"/>
    </row>
    <row r="489" ht="15.75" customHeight="1">
      <c r="A489" s="30"/>
    </row>
    <row r="490" ht="15.75" customHeight="1">
      <c r="A490" s="30"/>
    </row>
    <row r="491" ht="15.75" customHeight="1">
      <c r="A491" s="30"/>
    </row>
    <row r="492" ht="15.75" customHeight="1">
      <c r="A492" s="30"/>
    </row>
    <row r="493" ht="15.75" customHeight="1">
      <c r="A493" s="30"/>
    </row>
    <row r="494" ht="15.75" customHeight="1">
      <c r="A494" s="30"/>
    </row>
    <row r="495" ht="15.75" customHeight="1">
      <c r="A495" s="30"/>
    </row>
    <row r="496" ht="15.75" customHeight="1">
      <c r="A496" s="30"/>
    </row>
    <row r="497" ht="15.75" customHeight="1">
      <c r="A497" s="30"/>
    </row>
    <row r="498" ht="15.75" customHeight="1">
      <c r="A498" s="30"/>
    </row>
    <row r="499" ht="15.75" customHeight="1">
      <c r="A499" s="30"/>
    </row>
    <row r="500" ht="15.75" customHeight="1">
      <c r="A500" s="30"/>
    </row>
    <row r="501" ht="15.75" customHeight="1">
      <c r="A501" s="30"/>
    </row>
    <row r="502" ht="15.75" customHeight="1">
      <c r="A502" s="30"/>
    </row>
    <row r="503" ht="15.75" customHeight="1">
      <c r="A503" s="30"/>
    </row>
    <row r="504" ht="15.75" customHeight="1">
      <c r="A504" s="30"/>
    </row>
    <row r="505" ht="15.75" customHeight="1">
      <c r="A505" s="30"/>
    </row>
    <row r="506" ht="15.75" customHeight="1">
      <c r="A506" s="30"/>
    </row>
    <row r="507" ht="15.75" customHeight="1">
      <c r="A507" s="30"/>
    </row>
    <row r="508" ht="15.75" customHeight="1">
      <c r="A508" s="30"/>
    </row>
    <row r="509" ht="15.75" customHeight="1">
      <c r="A509" s="30"/>
    </row>
    <row r="510" ht="15.75" customHeight="1">
      <c r="A510" s="30"/>
    </row>
    <row r="511" ht="15.75" customHeight="1">
      <c r="A511" s="30"/>
    </row>
    <row r="512" ht="15.75" customHeight="1">
      <c r="A512" s="30"/>
    </row>
    <row r="513" ht="15.75" customHeight="1">
      <c r="A513" s="30"/>
    </row>
    <row r="514" ht="15.75" customHeight="1">
      <c r="A514" s="30"/>
    </row>
    <row r="515" ht="15.75" customHeight="1">
      <c r="A515" s="30"/>
    </row>
    <row r="516" ht="15.75" customHeight="1">
      <c r="A516" s="30"/>
    </row>
    <row r="517" ht="15.75" customHeight="1">
      <c r="A517" s="30"/>
    </row>
    <row r="518" ht="15.75" customHeight="1">
      <c r="A518" s="30"/>
    </row>
    <row r="519" ht="15.75" customHeight="1">
      <c r="A519" s="30"/>
    </row>
    <row r="520" ht="15.75" customHeight="1">
      <c r="A520" s="30"/>
    </row>
    <row r="521" ht="15.75" customHeight="1">
      <c r="A521" s="30"/>
    </row>
    <row r="522" ht="15.75" customHeight="1">
      <c r="A522" s="30"/>
    </row>
    <row r="523" ht="15.75" customHeight="1">
      <c r="A523" s="30"/>
    </row>
    <row r="524" ht="15.75" customHeight="1">
      <c r="A524" s="30"/>
    </row>
    <row r="525" ht="15.75" customHeight="1">
      <c r="A525" s="30"/>
    </row>
    <row r="526" ht="15.75" customHeight="1">
      <c r="A526" s="30"/>
    </row>
    <row r="527" ht="15.75" customHeight="1">
      <c r="A527" s="30"/>
    </row>
    <row r="528" ht="15.75" customHeight="1">
      <c r="A528" s="30"/>
    </row>
    <row r="529" ht="15.75" customHeight="1">
      <c r="A529" s="30"/>
    </row>
    <row r="530" ht="15.75" customHeight="1">
      <c r="A530" s="30"/>
    </row>
    <row r="531" ht="15.75" customHeight="1">
      <c r="A531" s="30"/>
    </row>
    <row r="532" ht="15.75" customHeight="1">
      <c r="A532" s="30"/>
    </row>
    <row r="533" ht="15.75" customHeight="1">
      <c r="A533" s="30"/>
    </row>
    <row r="534" ht="15.75" customHeight="1">
      <c r="A534" s="30"/>
    </row>
    <row r="535" ht="15.75" customHeight="1">
      <c r="A535" s="30"/>
    </row>
    <row r="536" ht="15.75" customHeight="1">
      <c r="A536" s="30"/>
    </row>
    <row r="537" ht="15.75" customHeight="1">
      <c r="A537" s="30"/>
    </row>
    <row r="538" ht="15.75" customHeight="1">
      <c r="A538" s="30"/>
    </row>
    <row r="539" ht="15.75" customHeight="1">
      <c r="A539" s="30"/>
    </row>
    <row r="540" ht="15.75" customHeight="1">
      <c r="A540" s="30"/>
    </row>
    <row r="541" ht="15.75" customHeight="1">
      <c r="A541" s="30"/>
    </row>
    <row r="542" ht="15.75" customHeight="1">
      <c r="A542" s="30"/>
    </row>
    <row r="543" ht="15.75" customHeight="1">
      <c r="A543" s="30"/>
    </row>
    <row r="544" ht="15.75" customHeight="1">
      <c r="A544" s="30"/>
    </row>
    <row r="545" ht="15.75" customHeight="1">
      <c r="A545" s="30"/>
    </row>
    <row r="546" ht="15.75" customHeight="1">
      <c r="A546" s="30"/>
    </row>
    <row r="547" ht="15.75" customHeight="1">
      <c r="A547" s="30"/>
    </row>
    <row r="548" ht="15.75" customHeight="1">
      <c r="A548" s="30"/>
    </row>
    <row r="549" ht="15.75" customHeight="1">
      <c r="A549" s="30"/>
    </row>
    <row r="550" ht="15.75" customHeight="1">
      <c r="A550" s="30"/>
    </row>
    <row r="551" ht="15.75" customHeight="1">
      <c r="A551" s="30"/>
    </row>
    <row r="552" ht="15.75" customHeight="1">
      <c r="A552" s="30"/>
    </row>
    <row r="553" ht="15.75" customHeight="1">
      <c r="A553" s="30"/>
    </row>
    <row r="554" ht="15.75" customHeight="1">
      <c r="A554" s="30"/>
    </row>
    <row r="555" ht="15.75" customHeight="1">
      <c r="A555" s="30"/>
    </row>
    <row r="556" ht="15.75" customHeight="1">
      <c r="A556" s="30"/>
    </row>
    <row r="557" ht="15.75" customHeight="1">
      <c r="A557" s="30"/>
    </row>
    <row r="558" ht="15.75" customHeight="1">
      <c r="A558" s="30"/>
    </row>
    <row r="559" ht="15.75" customHeight="1">
      <c r="A559" s="30"/>
    </row>
    <row r="560" ht="15.75" customHeight="1">
      <c r="A560" s="30"/>
    </row>
    <row r="561" ht="15.75" customHeight="1">
      <c r="A561" s="30"/>
    </row>
    <row r="562" ht="15.75" customHeight="1">
      <c r="A562" s="30"/>
    </row>
    <row r="563" ht="15.75" customHeight="1">
      <c r="A563" s="30"/>
    </row>
    <row r="564" ht="15.75" customHeight="1">
      <c r="A564" s="30"/>
    </row>
    <row r="565" ht="15.75" customHeight="1">
      <c r="A565" s="30"/>
    </row>
    <row r="566" ht="15.75" customHeight="1">
      <c r="A566" s="30"/>
    </row>
    <row r="567" ht="15.75" customHeight="1">
      <c r="A567" s="30"/>
    </row>
    <row r="568" ht="15.75" customHeight="1">
      <c r="A568" s="30"/>
    </row>
    <row r="569" ht="15.75" customHeight="1">
      <c r="A569" s="30"/>
    </row>
    <row r="570" ht="15.75" customHeight="1">
      <c r="A570" s="30"/>
    </row>
    <row r="571" ht="15.75" customHeight="1">
      <c r="A571" s="30"/>
    </row>
    <row r="572" ht="15.75" customHeight="1">
      <c r="A572" s="30"/>
    </row>
    <row r="573" ht="15.75" customHeight="1">
      <c r="A573" s="30"/>
    </row>
    <row r="574" ht="15.75" customHeight="1">
      <c r="A574" s="30"/>
    </row>
    <row r="575" ht="15.75" customHeight="1">
      <c r="A575" s="30"/>
    </row>
    <row r="576" ht="15.75" customHeight="1">
      <c r="A576" s="30"/>
    </row>
    <row r="577" ht="15.75" customHeight="1">
      <c r="A577" s="30"/>
    </row>
    <row r="578" ht="15.75" customHeight="1">
      <c r="A578" s="30"/>
    </row>
    <row r="579" ht="15.75" customHeight="1">
      <c r="A579" s="30"/>
    </row>
    <row r="580" ht="15.75" customHeight="1">
      <c r="A580" s="30"/>
    </row>
    <row r="581" ht="15.75" customHeight="1">
      <c r="A581" s="30"/>
    </row>
    <row r="582" ht="15.75" customHeight="1">
      <c r="A582" s="30"/>
    </row>
    <row r="583" ht="15.75" customHeight="1">
      <c r="A583" s="30"/>
    </row>
    <row r="584" ht="15.75" customHeight="1">
      <c r="A584" s="30"/>
    </row>
    <row r="585" ht="15.75" customHeight="1">
      <c r="A585" s="30"/>
    </row>
    <row r="586" ht="15.75" customHeight="1">
      <c r="A586" s="30"/>
    </row>
    <row r="587" ht="15.75" customHeight="1">
      <c r="A587" s="30"/>
    </row>
    <row r="588" ht="15.75" customHeight="1">
      <c r="A588" s="30"/>
    </row>
    <row r="589" ht="15.75" customHeight="1">
      <c r="A589" s="30"/>
    </row>
    <row r="590" ht="15.75" customHeight="1">
      <c r="A590" s="30"/>
    </row>
    <row r="591" ht="15.75" customHeight="1">
      <c r="A591" s="30"/>
    </row>
    <row r="592" ht="15.75" customHeight="1">
      <c r="A592" s="30"/>
    </row>
    <row r="593" ht="15.75" customHeight="1">
      <c r="A593" s="30"/>
    </row>
    <row r="594" ht="15.75" customHeight="1">
      <c r="A594" s="30"/>
    </row>
    <row r="595" ht="15.75" customHeight="1">
      <c r="A595" s="30"/>
    </row>
    <row r="596" ht="15.75" customHeight="1">
      <c r="A596" s="30"/>
    </row>
    <row r="597" ht="15.75" customHeight="1">
      <c r="A597" s="30"/>
    </row>
    <row r="598" ht="15.75" customHeight="1">
      <c r="A598" s="30"/>
    </row>
    <row r="599" ht="15.75" customHeight="1">
      <c r="A599" s="30"/>
    </row>
    <row r="600" ht="15.75" customHeight="1">
      <c r="A600" s="30"/>
    </row>
    <row r="601" ht="15.75" customHeight="1">
      <c r="A601" s="30"/>
    </row>
    <row r="602" ht="15.75" customHeight="1">
      <c r="A602" s="30"/>
    </row>
    <row r="603" ht="15.75" customHeight="1">
      <c r="A603" s="30"/>
    </row>
    <row r="604" ht="15.75" customHeight="1">
      <c r="A604" s="30"/>
    </row>
    <row r="605" ht="15.75" customHeight="1">
      <c r="A605" s="30"/>
    </row>
    <row r="606" ht="15.75" customHeight="1">
      <c r="A606" s="30"/>
    </row>
    <row r="607" ht="15.75" customHeight="1">
      <c r="A607" s="30"/>
    </row>
    <row r="608" ht="15.75" customHeight="1">
      <c r="A608" s="30"/>
    </row>
    <row r="609" ht="15.75" customHeight="1">
      <c r="A609" s="30"/>
    </row>
    <row r="610" ht="15.75" customHeight="1">
      <c r="A610" s="30"/>
    </row>
    <row r="611" ht="15.75" customHeight="1">
      <c r="A611" s="30"/>
    </row>
    <row r="612" ht="15.75" customHeight="1">
      <c r="A612" s="30"/>
    </row>
    <row r="613" ht="15.75" customHeight="1">
      <c r="A613" s="30"/>
    </row>
    <row r="614" ht="15.75" customHeight="1">
      <c r="A614" s="30"/>
    </row>
    <row r="615" ht="15.75" customHeight="1">
      <c r="A615" s="30"/>
    </row>
    <row r="616" ht="15.75" customHeight="1">
      <c r="A616" s="30"/>
    </row>
    <row r="617" ht="15.75" customHeight="1">
      <c r="A617" s="30"/>
    </row>
    <row r="618" ht="15.75" customHeight="1">
      <c r="A618" s="30"/>
    </row>
    <row r="619" ht="15.75" customHeight="1">
      <c r="A619" s="30"/>
    </row>
    <row r="620" ht="15.75" customHeight="1">
      <c r="A620" s="30"/>
    </row>
    <row r="621" ht="15.75" customHeight="1">
      <c r="A621" s="30"/>
    </row>
    <row r="622" ht="15.75" customHeight="1">
      <c r="A622" s="30"/>
    </row>
    <row r="623" ht="15.75" customHeight="1">
      <c r="A623" s="30"/>
    </row>
    <row r="624" ht="15.75" customHeight="1">
      <c r="A624" s="30"/>
    </row>
    <row r="625" ht="15.75" customHeight="1">
      <c r="A625" s="30"/>
    </row>
    <row r="626" ht="15.75" customHeight="1">
      <c r="A626" s="30"/>
    </row>
    <row r="627" ht="15.75" customHeight="1">
      <c r="A627" s="30"/>
    </row>
    <row r="628" ht="15.75" customHeight="1">
      <c r="A628" s="30"/>
    </row>
    <row r="629" ht="15.75" customHeight="1">
      <c r="A629" s="30"/>
    </row>
    <row r="630" ht="15.75" customHeight="1">
      <c r="A630" s="30"/>
    </row>
    <row r="631" ht="15.75" customHeight="1">
      <c r="A631" s="30"/>
    </row>
    <row r="632" ht="15.75" customHeight="1">
      <c r="A632" s="30"/>
    </row>
    <row r="633" ht="15.75" customHeight="1">
      <c r="A633" s="30"/>
    </row>
    <row r="634" ht="15.75" customHeight="1">
      <c r="A634" s="30"/>
    </row>
    <row r="635" ht="15.75" customHeight="1">
      <c r="A635" s="30"/>
    </row>
    <row r="636" ht="15.75" customHeight="1">
      <c r="A636" s="30"/>
    </row>
    <row r="637" ht="15.75" customHeight="1">
      <c r="A637" s="30"/>
    </row>
    <row r="638" ht="15.75" customHeight="1">
      <c r="A638" s="30"/>
    </row>
    <row r="639" ht="15.75" customHeight="1">
      <c r="A639" s="30"/>
    </row>
    <row r="640" ht="15.75" customHeight="1">
      <c r="A640" s="30"/>
    </row>
    <row r="641" ht="15.75" customHeight="1">
      <c r="A641" s="30"/>
    </row>
    <row r="642" ht="15.75" customHeight="1">
      <c r="A642" s="30"/>
    </row>
    <row r="643" ht="15.75" customHeight="1">
      <c r="A643" s="30"/>
    </row>
    <row r="644" ht="15.75" customHeight="1">
      <c r="A644" s="30"/>
    </row>
    <row r="645" ht="15.75" customHeight="1">
      <c r="A645" s="30"/>
    </row>
    <row r="646" ht="15.75" customHeight="1">
      <c r="A646" s="30"/>
    </row>
    <row r="647" ht="15.75" customHeight="1">
      <c r="A647" s="30"/>
    </row>
    <row r="648" ht="15.75" customHeight="1">
      <c r="A648" s="30"/>
    </row>
    <row r="649" ht="15.75" customHeight="1">
      <c r="A649" s="30"/>
    </row>
    <row r="650" ht="15.75" customHeight="1">
      <c r="A650" s="30"/>
    </row>
    <row r="651" ht="15.75" customHeight="1">
      <c r="A651" s="30"/>
    </row>
    <row r="652" ht="15.75" customHeight="1">
      <c r="A652" s="30"/>
    </row>
    <row r="653" ht="15.75" customHeight="1">
      <c r="A653" s="30"/>
    </row>
    <row r="654" ht="15.75" customHeight="1">
      <c r="A654" s="30"/>
    </row>
    <row r="655" ht="15.75" customHeight="1">
      <c r="A655" s="30"/>
    </row>
    <row r="656" ht="15.75" customHeight="1">
      <c r="A656" s="30"/>
    </row>
    <row r="657" ht="15.75" customHeight="1">
      <c r="A657" s="30"/>
    </row>
    <row r="658" ht="15.75" customHeight="1">
      <c r="A658" s="30"/>
    </row>
    <row r="659" ht="15.75" customHeight="1">
      <c r="A659" s="30"/>
    </row>
    <row r="660" ht="15.75" customHeight="1">
      <c r="A660" s="30"/>
    </row>
    <row r="661" ht="15.75" customHeight="1">
      <c r="A661" s="30"/>
    </row>
    <row r="662" ht="15.75" customHeight="1">
      <c r="A662" s="30"/>
    </row>
    <row r="663" ht="15.75" customHeight="1">
      <c r="A663" s="30"/>
    </row>
    <row r="664" ht="15.75" customHeight="1">
      <c r="A664" s="30"/>
    </row>
    <row r="665" ht="15.75" customHeight="1">
      <c r="A665" s="30"/>
    </row>
    <row r="666" ht="15.75" customHeight="1">
      <c r="A666" s="30"/>
    </row>
    <row r="667" ht="15.75" customHeight="1">
      <c r="A667" s="30"/>
    </row>
    <row r="668" ht="15.75" customHeight="1">
      <c r="A668" s="30"/>
    </row>
    <row r="669" ht="15.75" customHeight="1">
      <c r="A669" s="30"/>
    </row>
    <row r="670" ht="15.75" customHeight="1">
      <c r="A670" s="30"/>
    </row>
    <row r="671" ht="15.75" customHeight="1">
      <c r="A671" s="30"/>
    </row>
    <row r="672" ht="15.75" customHeight="1">
      <c r="A672" s="30"/>
    </row>
    <row r="673" ht="15.75" customHeight="1">
      <c r="A673" s="30"/>
    </row>
    <row r="674" ht="15.75" customHeight="1">
      <c r="A674" s="30"/>
    </row>
    <row r="675" ht="15.75" customHeight="1">
      <c r="A675" s="30"/>
    </row>
    <row r="676" ht="15.75" customHeight="1">
      <c r="A676" s="30"/>
    </row>
    <row r="677" ht="15.75" customHeight="1">
      <c r="A677" s="30"/>
    </row>
    <row r="678" ht="15.75" customHeight="1">
      <c r="A678" s="30"/>
    </row>
    <row r="679" ht="15.75" customHeight="1">
      <c r="A679" s="30"/>
    </row>
    <row r="680" ht="15.75" customHeight="1">
      <c r="A680" s="30"/>
    </row>
    <row r="681" ht="15.75" customHeight="1">
      <c r="A681" s="30"/>
    </row>
    <row r="682" ht="15.75" customHeight="1">
      <c r="A682" s="30"/>
    </row>
    <row r="683" ht="15.75" customHeight="1">
      <c r="A683" s="30"/>
    </row>
    <row r="684" ht="15.75" customHeight="1">
      <c r="A684" s="30"/>
    </row>
    <row r="685" ht="15.75" customHeight="1">
      <c r="A685" s="30"/>
    </row>
    <row r="686" ht="15.75" customHeight="1">
      <c r="A686" s="30"/>
    </row>
    <row r="687" ht="15.75" customHeight="1">
      <c r="A687" s="30"/>
    </row>
    <row r="688" ht="15.75" customHeight="1">
      <c r="A688" s="30"/>
    </row>
    <row r="689" ht="15.75" customHeight="1">
      <c r="A689" s="30"/>
    </row>
    <row r="690" ht="15.75" customHeight="1">
      <c r="A690" s="30"/>
    </row>
    <row r="691" ht="15.75" customHeight="1">
      <c r="A691" s="30"/>
    </row>
    <row r="692" ht="15.75" customHeight="1">
      <c r="A692" s="30"/>
    </row>
    <row r="693" ht="15.75" customHeight="1">
      <c r="A693" s="30"/>
    </row>
    <row r="694" ht="15.75" customHeight="1">
      <c r="A694" s="30"/>
    </row>
    <row r="695" ht="15.75" customHeight="1">
      <c r="A695" s="30"/>
    </row>
    <row r="696" ht="15.75" customHeight="1">
      <c r="A696" s="30"/>
    </row>
    <row r="697" ht="15.75" customHeight="1">
      <c r="A697" s="30"/>
    </row>
    <row r="698" ht="15.75" customHeight="1">
      <c r="A698" s="30"/>
    </row>
    <row r="699" ht="15.75" customHeight="1">
      <c r="A699" s="30"/>
    </row>
    <row r="700" ht="15.75" customHeight="1">
      <c r="A700" s="30"/>
    </row>
    <row r="701" ht="15.75" customHeight="1">
      <c r="A701" s="30"/>
    </row>
    <row r="702" ht="15.75" customHeight="1">
      <c r="A702" s="30"/>
    </row>
    <row r="703" ht="15.75" customHeight="1">
      <c r="A703" s="30"/>
    </row>
    <row r="704" ht="15.75" customHeight="1">
      <c r="A704" s="30"/>
    </row>
    <row r="705" ht="15.75" customHeight="1">
      <c r="A705" s="30"/>
    </row>
    <row r="706" ht="15.75" customHeight="1">
      <c r="A706" s="30"/>
    </row>
    <row r="707" ht="15.75" customHeight="1">
      <c r="A707" s="30"/>
    </row>
    <row r="708" ht="15.75" customHeight="1">
      <c r="A708" s="30"/>
    </row>
    <row r="709" ht="15.75" customHeight="1">
      <c r="A709" s="30"/>
    </row>
    <row r="710" ht="15.75" customHeight="1">
      <c r="A710" s="30"/>
    </row>
    <row r="711" ht="15.75" customHeight="1">
      <c r="A711" s="30"/>
    </row>
    <row r="712" ht="15.75" customHeight="1">
      <c r="A712" s="30"/>
    </row>
    <row r="713" ht="15.75" customHeight="1">
      <c r="A713" s="30"/>
    </row>
    <row r="714" ht="15.75" customHeight="1">
      <c r="A714" s="30"/>
    </row>
    <row r="715" ht="15.75" customHeight="1">
      <c r="A715" s="30"/>
    </row>
    <row r="716" ht="15.75" customHeight="1">
      <c r="A716" s="30"/>
    </row>
    <row r="717" ht="15.75" customHeight="1">
      <c r="A717" s="30"/>
    </row>
    <row r="718" ht="15.75" customHeight="1">
      <c r="A718" s="30"/>
    </row>
    <row r="719" ht="15.75" customHeight="1">
      <c r="A719" s="30"/>
    </row>
    <row r="720" ht="15.75" customHeight="1">
      <c r="A720" s="30"/>
    </row>
    <row r="721" ht="15.75" customHeight="1">
      <c r="A721" s="30"/>
    </row>
    <row r="722" ht="15.75" customHeight="1">
      <c r="A722" s="30"/>
    </row>
    <row r="723" ht="15.75" customHeight="1">
      <c r="A723" s="30"/>
    </row>
    <row r="724" ht="15.75" customHeight="1">
      <c r="A724" s="30"/>
    </row>
    <row r="725" ht="15.75" customHeight="1">
      <c r="A725" s="30"/>
    </row>
    <row r="726" ht="15.75" customHeight="1">
      <c r="A726" s="30"/>
    </row>
    <row r="727" ht="15.75" customHeight="1">
      <c r="A727" s="30"/>
    </row>
    <row r="728" ht="15.75" customHeight="1">
      <c r="A728" s="30"/>
    </row>
    <row r="729" ht="15.75" customHeight="1">
      <c r="A729" s="30"/>
    </row>
    <row r="730" ht="15.75" customHeight="1">
      <c r="A730" s="30"/>
    </row>
    <row r="731" ht="15.75" customHeight="1">
      <c r="A731" s="30"/>
    </row>
    <row r="732" ht="15.75" customHeight="1">
      <c r="A732" s="30"/>
    </row>
    <row r="733" ht="15.75" customHeight="1">
      <c r="A733" s="30"/>
    </row>
    <row r="734" ht="15.75" customHeight="1">
      <c r="A734" s="30"/>
    </row>
    <row r="735" ht="15.75" customHeight="1">
      <c r="A735" s="30"/>
    </row>
    <row r="736" ht="15.75" customHeight="1">
      <c r="A736" s="30"/>
    </row>
    <row r="737" ht="15.75" customHeight="1">
      <c r="A737" s="30"/>
    </row>
    <row r="738" ht="15.75" customHeight="1">
      <c r="A738" s="30"/>
    </row>
    <row r="739" ht="15.75" customHeight="1">
      <c r="A739" s="30"/>
    </row>
    <row r="740" ht="15.75" customHeight="1">
      <c r="A740" s="30"/>
    </row>
    <row r="741" ht="15.75" customHeight="1">
      <c r="A741" s="30"/>
    </row>
    <row r="742" ht="15.75" customHeight="1">
      <c r="A742" s="30"/>
    </row>
    <row r="743" ht="15.75" customHeight="1">
      <c r="A743" s="30"/>
    </row>
    <row r="744" ht="15.75" customHeight="1">
      <c r="A744" s="30"/>
    </row>
    <row r="745" ht="15.75" customHeight="1">
      <c r="A745" s="30"/>
    </row>
    <row r="746" ht="15.75" customHeight="1">
      <c r="A746" s="30"/>
    </row>
    <row r="747" ht="15.75" customHeight="1">
      <c r="A747" s="30"/>
    </row>
    <row r="748" ht="15.75" customHeight="1">
      <c r="A748" s="30"/>
    </row>
    <row r="749" ht="15.75" customHeight="1">
      <c r="A749" s="30"/>
    </row>
    <row r="750" ht="15.75" customHeight="1">
      <c r="A750" s="30"/>
    </row>
    <row r="751" ht="15.75" customHeight="1">
      <c r="A751" s="30"/>
    </row>
    <row r="752" ht="15.75" customHeight="1">
      <c r="A752" s="30"/>
    </row>
    <row r="753" ht="15.75" customHeight="1">
      <c r="A753" s="30"/>
    </row>
    <row r="754" ht="15.75" customHeight="1">
      <c r="A754" s="30"/>
    </row>
    <row r="755" ht="15.75" customHeight="1">
      <c r="A755" s="30"/>
    </row>
    <row r="756" ht="15.75" customHeight="1">
      <c r="A756" s="30"/>
    </row>
    <row r="757" ht="15.75" customHeight="1">
      <c r="A757" s="30"/>
    </row>
    <row r="758" ht="15.75" customHeight="1">
      <c r="A758" s="30"/>
    </row>
    <row r="759" ht="15.75" customHeight="1">
      <c r="A759" s="30"/>
    </row>
    <row r="760" ht="15.75" customHeight="1">
      <c r="A760" s="30"/>
    </row>
    <row r="761" ht="15.75" customHeight="1">
      <c r="A761" s="30"/>
    </row>
    <row r="762" ht="15.75" customHeight="1">
      <c r="A762" s="30"/>
    </row>
    <row r="763" ht="15.75" customHeight="1">
      <c r="A763" s="30"/>
    </row>
    <row r="764" ht="15.75" customHeight="1">
      <c r="A764" s="30"/>
    </row>
    <row r="765" ht="15.75" customHeight="1">
      <c r="A765" s="30"/>
    </row>
    <row r="766" ht="15.75" customHeight="1">
      <c r="A766" s="30"/>
    </row>
    <row r="767" ht="15.75" customHeight="1">
      <c r="A767" s="30"/>
    </row>
    <row r="768" ht="15.75" customHeight="1">
      <c r="A768" s="30"/>
    </row>
    <row r="769" ht="15.75" customHeight="1">
      <c r="A769" s="30"/>
    </row>
    <row r="770" ht="15.75" customHeight="1">
      <c r="A770" s="30"/>
    </row>
    <row r="771" ht="15.75" customHeight="1">
      <c r="A771" s="30"/>
    </row>
    <row r="772" ht="15.75" customHeight="1">
      <c r="A772" s="30"/>
    </row>
    <row r="773" ht="15.75" customHeight="1">
      <c r="A773" s="30"/>
    </row>
    <row r="774" ht="15.75" customHeight="1">
      <c r="A774" s="30"/>
    </row>
    <row r="775" ht="15.75" customHeight="1">
      <c r="A775" s="30"/>
    </row>
    <row r="776" ht="15.75" customHeight="1">
      <c r="A776" s="30"/>
    </row>
    <row r="777" ht="15.75" customHeight="1">
      <c r="A777" s="30"/>
    </row>
    <row r="778" ht="15.75" customHeight="1">
      <c r="A778" s="30"/>
    </row>
    <row r="779" ht="15.75" customHeight="1">
      <c r="A779" s="30"/>
    </row>
    <row r="780" ht="15.75" customHeight="1">
      <c r="A780" s="30"/>
    </row>
    <row r="781" ht="15.75" customHeight="1">
      <c r="A781" s="30"/>
    </row>
    <row r="782" ht="15.75" customHeight="1">
      <c r="A782" s="30"/>
    </row>
    <row r="783" ht="15.75" customHeight="1">
      <c r="A783" s="30"/>
    </row>
    <row r="784" ht="15.75" customHeight="1">
      <c r="A784" s="30"/>
    </row>
    <row r="785" ht="15.75" customHeight="1">
      <c r="A785" s="30"/>
    </row>
    <row r="786" ht="15.75" customHeight="1">
      <c r="A786" s="30"/>
    </row>
    <row r="787" ht="15.75" customHeight="1">
      <c r="A787" s="30"/>
    </row>
    <row r="788" ht="15.75" customHeight="1">
      <c r="A788" s="30"/>
    </row>
    <row r="789" ht="15.75" customHeight="1">
      <c r="A789" s="30"/>
    </row>
    <row r="790" ht="15.75" customHeight="1">
      <c r="A790" s="30"/>
    </row>
    <row r="791" ht="15.75" customHeight="1">
      <c r="A791" s="30"/>
    </row>
    <row r="792" ht="15.75" customHeight="1">
      <c r="A792" s="30"/>
    </row>
    <row r="793" ht="15.75" customHeight="1">
      <c r="A793" s="30"/>
    </row>
    <row r="794" ht="15.75" customHeight="1">
      <c r="A794" s="30"/>
    </row>
    <row r="795" ht="15.75" customHeight="1">
      <c r="A795" s="30"/>
    </row>
    <row r="796" ht="15.75" customHeight="1">
      <c r="A796" s="30"/>
    </row>
    <row r="797" ht="15.75" customHeight="1">
      <c r="A797" s="30"/>
    </row>
    <row r="798" ht="15.75" customHeight="1">
      <c r="A798" s="30"/>
    </row>
    <row r="799" ht="15.75" customHeight="1">
      <c r="A799" s="30"/>
    </row>
    <row r="800" ht="15.75" customHeight="1">
      <c r="A800" s="30"/>
    </row>
    <row r="801" ht="15.75" customHeight="1">
      <c r="A801" s="30"/>
    </row>
    <row r="802" ht="15.75" customHeight="1">
      <c r="A802" s="30"/>
    </row>
    <row r="803" ht="15.75" customHeight="1">
      <c r="A803" s="30"/>
    </row>
    <row r="804" ht="15.75" customHeight="1">
      <c r="A804" s="30"/>
    </row>
    <row r="805" ht="15.75" customHeight="1">
      <c r="A805" s="30"/>
    </row>
    <row r="806" ht="15.75" customHeight="1">
      <c r="A806" s="30"/>
    </row>
    <row r="807" ht="15.75" customHeight="1">
      <c r="A807" s="30"/>
    </row>
    <row r="808" ht="15.75" customHeight="1">
      <c r="A808" s="30"/>
    </row>
    <row r="809" ht="15.75" customHeight="1">
      <c r="A809" s="30"/>
    </row>
    <row r="810" ht="15.75" customHeight="1">
      <c r="A810" s="30"/>
    </row>
    <row r="811" ht="15.75" customHeight="1">
      <c r="A811" s="30"/>
    </row>
    <row r="812" ht="15.75" customHeight="1">
      <c r="A812" s="30"/>
    </row>
    <row r="813" ht="15.75" customHeight="1">
      <c r="A813" s="30"/>
    </row>
    <row r="814" ht="15.75" customHeight="1">
      <c r="A814" s="30"/>
    </row>
    <row r="815" ht="15.75" customHeight="1">
      <c r="A815" s="30"/>
    </row>
    <row r="816" ht="15.75" customHeight="1">
      <c r="A816" s="30"/>
    </row>
    <row r="817" ht="15.75" customHeight="1">
      <c r="A817" s="30"/>
    </row>
    <row r="818" ht="15.75" customHeight="1">
      <c r="A818" s="30"/>
    </row>
    <row r="819" ht="15.75" customHeight="1">
      <c r="A819" s="30"/>
    </row>
    <row r="820" ht="15.75" customHeight="1">
      <c r="A820" s="30"/>
    </row>
    <row r="821" ht="15.75" customHeight="1">
      <c r="A821" s="30"/>
    </row>
    <row r="822" ht="15.75" customHeight="1">
      <c r="A822" s="30"/>
    </row>
    <row r="823" ht="15.75" customHeight="1">
      <c r="A823" s="30"/>
    </row>
    <row r="824" ht="15.75" customHeight="1">
      <c r="A824" s="30"/>
    </row>
    <row r="825" ht="15.75" customHeight="1">
      <c r="A825" s="30"/>
    </row>
    <row r="826" ht="15.75" customHeight="1">
      <c r="A826" s="30"/>
    </row>
    <row r="827" ht="15.75" customHeight="1">
      <c r="A827" s="30"/>
    </row>
    <row r="828" ht="15.75" customHeight="1">
      <c r="A828" s="30"/>
    </row>
    <row r="829" ht="15.75" customHeight="1">
      <c r="A829" s="30"/>
    </row>
    <row r="830" ht="15.75" customHeight="1">
      <c r="A830" s="30"/>
    </row>
    <row r="831" ht="15.75" customHeight="1">
      <c r="A831" s="30"/>
    </row>
    <row r="832" ht="15.75" customHeight="1">
      <c r="A832" s="30"/>
    </row>
    <row r="833" ht="15.75" customHeight="1">
      <c r="A833" s="30"/>
    </row>
    <row r="834" ht="15.75" customHeight="1">
      <c r="A834" s="30"/>
    </row>
    <row r="835" ht="15.75" customHeight="1">
      <c r="A835" s="30"/>
    </row>
    <row r="836" ht="15.75" customHeight="1">
      <c r="A836" s="30"/>
    </row>
    <row r="837" ht="15.75" customHeight="1">
      <c r="A837" s="30"/>
    </row>
    <row r="838" ht="15.75" customHeight="1">
      <c r="A838" s="30"/>
    </row>
    <row r="839" ht="15.75" customHeight="1">
      <c r="A839" s="30"/>
    </row>
    <row r="840" ht="15.75" customHeight="1">
      <c r="A840" s="30"/>
    </row>
    <row r="841" ht="15.75" customHeight="1">
      <c r="A841" s="30"/>
    </row>
    <row r="842" ht="15.75" customHeight="1">
      <c r="A842" s="30"/>
    </row>
    <row r="843" ht="15.75" customHeight="1">
      <c r="A843" s="30"/>
    </row>
    <row r="844" ht="15.75" customHeight="1">
      <c r="A844" s="30"/>
    </row>
    <row r="845" ht="15.75" customHeight="1">
      <c r="A845" s="30"/>
    </row>
    <row r="846" ht="15.75" customHeight="1">
      <c r="A846" s="30"/>
    </row>
    <row r="847" ht="15.75" customHeight="1">
      <c r="A847" s="30"/>
    </row>
    <row r="848" ht="15.75" customHeight="1">
      <c r="A848" s="30"/>
    </row>
    <row r="849" ht="15.75" customHeight="1">
      <c r="A849" s="30"/>
    </row>
    <row r="850" ht="15.75" customHeight="1">
      <c r="A850" s="30"/>
    </row>
    <row r="851" ht="15.75" customHeight="1">
      <c r="A851" s="30"/>
    </row>
    <row r="852" ht="15.75" customHeight="1">
      <c r="A852" s="30"/>
    </row>
    <row r="853" ht="15.75" customHeight="1">
      <c r="A853" s="30"/>
    </row>
    <row r="854" ht="15.75" customHeight="1">
      <c r="A854" s="30"/>
    </row>
    <row r="855" ht="15.75" customHeight="1">
      <c r="A855" s="30"/>
    </row>
    <row r="856" ht="15.75" customHeight="1">
      <c r="A856" s="30"/>
    </row>
    <row r="857" ht="15.75" customHeight="1">
      <c r="A857" s="30"/>
    </row>
    <row r="858" ht="15.75" customHeight="1">
      <c r="A858" s="30"/>
    </row>
    <row r="859" ht="15.75" customHeight="1">
      <c r="A859" s="30"/>
    </row>
    <row r="860" ht="15.75" customHeight="1">
      <c r="A860" s="30"/>
    </row>
    <row r="861" ht="15.75" customHeight="1">
      <c r="A861" s="30"/>
    </row>
    <row r="862" ht="15.75" customHeight="1">
      <c r="A862" s="30"/>
    </row>
    <row r="863" ht="15.75" customHeight="1">
      <c r="A863" s="30"/>
    </row>
    <row r="864" ht="15.75" customHeight="1">
      <c r="A864" s="30"/>
    </row>
    <row r="865" ht="15.75" customHeight="1">
      <c r="A865" s="30"/>
    </row>
    <row r="866" ht="15.75" customHeight="1">
      <c r="A866" s="30"/>
    </row>
    <row r="867" ht="15.75" customHeight="1">
      <c r="A867" s="30"/>
    </row>
    <row r="868" ht="15.75" customHeight="1">
      <c r="A868" s="30"/>
    </row>
    <row r="869" ht="15.75" customHeight="1">
      <c r="A869" s="30"/>
    </row>
    <row r="870" ht="15.75" customHeight="1">
      <c r="A870" s="30"/>
    </row>
    <row r="871" ht="15.75" customHeight="1">
      <c r="A871" s="30"/>
    </row>
    <row r="872" ht="15.75" customHeight="1">
      <c r="A872" s="30"/>
    </row>
    <row r="873" ht="15.75" customHeight="1">
      <c r="A873" s="30"/>
    </row>
    <row r="874" ht="15.75" customHeight="1">
      <c r="A874" s="30"/>
    </row>
    <row r="875" ht="15.75" customHeight="1">
      <c r="A875" s="30"/>
    </row>
    <row r="876" ht="15.75" customHeight="1">
      <c r="A876" s="30"/>
    </row>
    <row r="877" ht="15.75" customHeight="1">
      <c r="A877" s="30"/>
    </row>
    <row r="878" ht="15.75" customHeight="1">
      <c r="A878" s="30"/>
    </row>
    <row r="879" ht="15.75" customHeight="1">
      <c r="A879" s="30"/>
    </row>
    <row r="880" ht="15.75" customHeight="1">
      <c r="A880" s="30"/>
    </row>
    <row r="881" ht="15.75" customHeight="1">
      <c r="A881" s="30"/>
    </row>
    <row r="882" ht="15.75" customHeight="1">
      <c r="A882" s="30"/>
    </row>
    <row r="883" ht="15.75" customHeight="1">
      <c r="A883" s="30"/>
    </row>
    <row r="884" ht="15.75" customHeight="1">
      <c r="A884" s="30"/>
    </row>
    <row r="885" ht="15.75" customHeight="1">
      <c r="A885" s="30"/>
    </row>
    <row r="886" ht="15.75" customHeight="1">
      <c r="A886" s="30"/>
    </row>
    <row r="887" ht="15.75" customHeight="1">
      <c r="A887" s="30"/>
    </row>
    <row r="888" ht="15.75" customHeight="1">
      <c r="A888" s="30"/>
    </row>
    <row r="889" ht="15.75" customHeight="1">
      <c r="A889" s="30"/>
    </row>
    <row r="890" ht="15.75" customHeight="1">
      <c r="A890" s="30"/>
    </row>
    <row r="891" ht="15.75" customHeight="1">
      <c r="A891" s="30"/>
    </row>
    <row r="892" ht="15.75" customHeight="1">
      <c r="A892" s="30"/>
    </row>
    <row r="893" ht="15.75" customHeight="1">
      <c r="A893" s="30"/>
    </row>
    <row r="894" ht="15.75" customHeight="1">
      <c r="A894" s="30"/>
    </row>
    <row r="895" ht="15.75" customHeight="1">
      <c r="A895" s="30"/>
    </row>
    <row r="896" ht="15.75" customHeight="1">
      <c r="A896" s="30"/>
    </row>
    <row r="897" ht="15.75" customHeight="1">
      <c r="A897" s="30"/>
    </row>
    <row r="898" ht="15.75" customHeight="1">
      <c r="A898" s="30"/>
    </row>
    <row r="899" ht="15.75" customHeight="1">
      <c r="A899" s="30"/>
    </row>
    <row r="900" ht="15.75" customHeight="1">
      <c r="A900" s="30"/>
    </row>
    <row r="901" ht="15.75" customHeight="1">
      <c r="A901" s="30"/>
    </row>
    <row r="902" ht="15.75" customHeight="1">
      <c r="A902" s="30"/>
    </row>
    <row r="903" ht="15.75" customHeight="1">
      <c r="A903" s="30"/>
    </row>
    <row r="904" ht="15.75" customHeight="1">
      <c r="A904" s="30"/>
    </row>
    <row r="905" ht="15.75" customHeight="1">
      <c r="A905" s="30"/>
    </row>
    <row r="906" ht="15.75" customHeight="1">
      <c r="A906" s="30"/>
    </row>
    <row r="907" ht="15.75" customHeight="1">
      <c r="A907" s="30"/>
    </row>
    <row r="908" ht="15.75" customHeight="1">
      <c r="A908" s="30"/>
    </row>
    <row r="909" ht="15.75" customHeight="1">
      <c r="A909" s="30"/>
    </row>
    <row r="910" ht="15.75" customHeight="1">
      <c r="A910" s="30"/>
    </row>
    <row r="911" ht="15.75" customHeight="1">
      <c r="A911" s="30"/>
    </row>
    <row r="912" ht="15.75" customHeight="1">
      <c r="A912" s="30"/>
    </row>
    <row r="913" ht="15.75" customHeight="1">
      <c r="A913" s="30"/>
    </row>
    <row r="914" ht="15.75" customHeight="1">
      <c r="A914" s="30"/>
    </row>
    <row r="915" ht="15.75" customHeight="1">
      <c r="A915" s="30"/>
    </row>
    <row r="916" ht="15.75" customHeight="1">
      <c r="A916" s="30"/>
    </row>
    <row r="917" ht="15.75" customHeight="1">
      <c r="A917" s="30"/>
    </row>
    <row r="918" ht="15.75" customHeight="1">
      <c r="A918" s="30"/>
    </row>
    <row r="919" ht="15.75" customHeight="1">
      <c r="A919" s="30"/>
    </row>
    <row r="920" ht="15.75" customHeight="1">
      <c r="A920" s="30"/>
    </row>
    <row r="921" ht="15.75" customHeight="1">
      <c r="A921" s="30"/>
    </row>
    <row r="922" ht="15.75" customHeight="1">
      <c r="A922" s="30"/>
    </row>
    <row r="923" ht="15.75" customHeight="1">
      <c r="A923" s="30"/>
    </row>
    <row r="924" ht="15.75" customHeight="1">
      <c r="A924" s="30"/>
    </row>
    <row r="925" ht="15.75" customHeight="1">
      <c r="A925" s="30"/>
    </row>
    <row r="926" ht="15.75" customHeight="1">
      <c r="A926" s="30"/>
    </row>
    <row r="927" ht="15.75" customHeight="1">
      <c r="A927" s="30"/>
    </row>
    <row r="928" ht="15.75" customHeight="1">
      <c r="A928" s="30"/>
    </row>
    <row r="929" ht="15.75" customHeight="1">
      <c r="A929" s="30"/>
    </row>
    <row r="930" ht="15.75" customHeight="1">
      <c r="A930" s="30"/>
    </row>
    <row r="931" ht="15.75" customHeight="1">
      <c r="A931" s="30"/>
    </row>
    <row r="932" ht="15.75" customHeight="1">
      <c r="A932" s="30"/>
    </row>
    <row r="933" ht="15.75" customHeight="1">
      <c r="A933" s="30"/>
    </row>
    <row r="934" ht="15.75" customHeight="1">
      <c r="A934" s="30"/>
    </row>
    <row r="935" ht="15.75" customHeight="1">
      <c r="A935" s="30"/>
    </row>
    <row r="936" ht="15.75" customHeight="1">
      <c r="A936" s="30"/>
    </row>
    <row r="937" ht="15.75" customHeight="1">
      <c r="A937" s="30"/>
    </row>
    <row r="938" ht="15.75" customHeight="1">
      <c r="A938" s="30"/>
    </row>
    <row r="939" ht="15.75" customHeight="1">
      <c r="A939" s="30"/>
    </row>
    <row r="940" ht="15.75" customHeight="1">
      <c r="A940" s="30"/>
    </row>
    <row r="941" ht="15.75" customHeight="1">
      <c r="A941" s="30"/>
    </row>
    <row r="942" ht="15.75" customHeight="1">
      <c r="A942" s="30"/>
    </row>
    <row r="943" ht="15.75" customHeight="1">
      <c r="A943" s="30"/>
    </row>
    <row r="944" ht="15.75" customHeight="1">
      <c r="A944" s="30"/>
    </row>
    <row r="945" ht="15.75" customHeight="1">
      <c r="A945" s="30"/>
    </row>
    <row r="946" ht="15.75" customHeight="1">
      <c r="A946" s="30"/>
    </row>
    <row r="947" ht="15.75" customHeight="1">
      <c r="A947" s="30"/>
    </row>
    <row r="948" ht="15.75" customHeight="1">
      <c r="A948" s="30"/>
    </row>
    <row r="949" ht="15.75" customHeight="1">
      <c r="A949" s="30"/>
    </row>
    <row r="950" ht="15.75" customHeight="1">
      <c r="A950" s="30"/>
    </row>
    <row r="951" ht="15.75" customHeight="1">
      <c r="A951" s="30"/>
    </row>
    <row r="952" ht="15.75" customHeight="1">
      <c r="A952" s="30"/>
    </row>
    <row r="953" ht="15.75" customHeight="1">
      <c r="A953" s="30"/>
    </row>
    <row r="954" ht="15.75" customHeight="1">
      <c r="A954" s="30"/>
    </row>
    <row r="955" ht="15.75" customHeight="1">
      <c r="A955" s="30"/>
    </row>
    <row r="956" ht="15.75" customHeight="1">
      <c r="A956" s="30"/>
    </row>
    <row r="957" ht="15.75" customHeight="1">
      <c r="A957" s="30"/>
    </row>
    <row r="958" ht="15.75" customHeight="1">
      <c r="A958" s="30"/>
    </row>
    <row r="959" ht="15.75" customHeight="1">
      <c r="A959" s="30"/>
    </row>
    <row r="960" ht="15.75" customHeight="1">
      <c r="A960" s="30"/>
    </row>
    <row r="961" ht="15.75" customHeight="1">
      <c r="A961" s="30"/>
    </row>
    <row r="962" ht="15.75" customHeight="1">
      <c r="A962" s="30"/>
    </row>
    <row r="963" ht="15.75" customHeight="1">
      <c r="A963" s="30"/>
    </row>
    <row r="964" ht="15.75" customHeight="1">
      <c r="A964" s="30"/>
    </row>
    <row r="965" ht="15.75" customHeight="1">
      <c r="A965" s="30"/>
    </row>
    <row r="966" ht="15.75" customHeight="1">
      <c r="A966" s="30"/>
    </row>
    <row r="967" ht="15.75" customHeight="1">
      <c r="A967" s="30"/>
    </row>
    <row r="968" ht="15.75" customHeight="1">
      <c r="A968" s="30"/>
    </row>
    <row r="969" ht="15.75" customHeight="1">
      <c r="A969" s="30"/>
    </row>
    <row r="970" ht="15.75" customHeight="1">
      <c r="A970" s="30"/>
    </row>
    <row r="971" ht="15.75" customHeight="1">
      <c r="A971" s="30"/>
    </row>
    <row r="972" ht="15.75" customHeight="1">
      <c r="A972" s="30"/>
    </row>
    <row r="973" ht="15.75" customHeight="1">
      <c r="A973" s="30"/>
    </row>
    <row r="974" ht="15.75" customHeight="1">
      <c r="A974" s="30"/>
    </row>
    <row r="975" ht="15.75" customHeight="1">
      <c r="A975" s="30"/>
    </row>
    <row r="976" ht="15.75" customHeight="1">
      <c r="A976" s="30"/>
    </row>
    <row r="977" ht="15.75" customHeight="1">
      <c r="A977" s="30"/>
    </row>
    <row r="978" ht="15.75" customHeight="1">
      <c r="A978" s="30"/>
    </row>
    <row r="979" ht="15.75" customHeight="1">
      <c r="A979" s="30"/>
    </row>
    <row r="980" ht="15.75" customHeight="1">
      <c r="A980" s="30"/>
    </row>
    <row r="981" ht="15.75" customHeight="1">
      <c r="A981" s="30"/>
    </row>
    <row r="982" ht="15.75" customHeight="1">
      <c r="A982" s="30"/>
    </row>
    <row r="983" ht="15.75" customHeight="1">
      <c r="A983" s="30"/>
    </row>
    <row r="984" ht="15.75" customHeight="1">
      <c r="A984" s="30"/>
    </row>
    <row r="985" ht="15.75" customHeight="1">
      <c r="A985" s="30"/>
    </row>
    <row r="986" ht="15.75" customHeight="1">
      <c r="A986" s="30"/>
    </row>
    <row r="987" ht="15.75" customHeight="1">
      <c r="A987" s="30"/>
    </row>
    <row r="988" ht="15.75" customHeight="1">
      <c r="A988" s="30"/>
    </row>
    <row r="989" ht="15.75" customHeight="1">
      <c r="A989" s="30"/>
    </row>
    <row r="990" ht="15.75" customHeight="1">
      <c r="A990" s="30"/>
    </row>
    <row r="991" ht="15.75" customHeight="1">
      <c r="A991" s="30"/>
    </row>
    <row r="992" ht="15.75" customHeight="1">
      <c r="A992" s="30"/>
    </row>
    <row r="993" ht="15.75" customHeight="1">
      <c r="A993" s="30"/>
    </row>
    <row r="994" ht="15.75" customHeight="1">
      <c r="A994" s="30"/>
    </row>
    <row r="995" ht="15.75" customHeight="1">
      <c r="A995" s="30"/>
    </row>
    <row r="996" ht="15.75" customHeight="1">
      <c r="A996" s="30"/>
    </row>
    <row r="997" ht="15.75" customHeight="1">
      <c r="A997" s="30"/>
    </row>
    <row r="998" ht="15.75" customHeight="1">
      <c r="A998" s="30"/>
    </row>
    <row r="999" ht="15.75" customHeight="1">
      <c r="A999" s="30"/>
    </row>
    <row r="1000" ht="15.75" customHeight="1">
      <c r="A1000" s="30"/>
    </row>
  </sheetData>
  <mergeCells count="3">
    <mergeCell ref="A1:A2"/>
    <mergeCell ref="B1:B2"/>
    <mergeCell ref="C1:M1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8" width="10.57"/>
    <col customWidth="1" min="9" max="13" width="8.71"/>
    <col customWidth="1" min="14" max="14" width="55.14"/>
    <col customWidth="1" min="15" max="28" width="8.71"/>
  </cols>
  <sheetData>
    <row r="1">
      <c r="A1" s="31"/>
      <c r="B1" s="32"/>
      <c r="C1" s="33" t="s">
        <v>29</v>
      </c>
      <c r="D1" s="4"/>
      <c r="E1" s="4"/>
      <c r="F1" s="4"/>
      <c r="G1" s="4"/>
      <c r="H1" s="4"/>
      <c r="I1" s="4"/>
      <c r="J1" s="4"/>
      <c r="K1" s="4"/>
      <c r="L1" s="5"/>
    </row>
    <row r="2">
      <c r="A2" s="31" t="s">
        <v>1</v>
      </c>
      <c r="B2" s="34" t="s">
        <v>30</v>
      </c>
      <c r="C2" s="34">
        <v>2016.0</v>
      </c>
      <c r="D2" s="34">
        <v>2017.0</v>
      </c>
      <c r="E2" s="34">
        <v>2018.0</v>
      </c>
      <c r="F2" s="34">
        <v>2019.0</v>
      </c>
      <c r="G2" s="34">
        <v>2020.0</v>
      </c>
      <c r="H2" s="34">
        <v>2021.0</v>
      </c>
      <c r="I2" s="35">
        <v>2022.0</v>
      </c>
      <c r="J2" s="34">
        <v>2023.0</v>
      </c>
      <c r="K2" s="36">
        <v>2024.0</v>
      </c>
      <c r="L2" s="37">
        <v>2025.0</v>
      </c>
      <c r="N2" s="38" t="s">
        <v>30</v>
      </c>
      <c r="O2" s="39">
        <v>2016.0</v>
      </c>
      <c r="P2" s="39">
        <v>2017.0</v>
      </c>
      <c r="Q2" s="39">
        <v>2018.0</v>
      </c>
      <c r="R2" s="39">
        <v>2019.0</v>
      </c>
      <c r="S2" s="39">
        <v>2020.0</v>
      </c>
      <c r="T2" s="39">
        <v>2021.0</v>
      </c>
      <c r="U2" s="39">
        <v>2022.0</v>
      </c>
      <c r="V2" s="39">
        <v>2023.0</v>
      </c>
      <c r="W2" s="39">
        <v>2024.0</v>
      </c>
      <c r="X2" s="40">
        <v>2025.0</v>
      </c>
    </row>
    <row r="3">
      <c r="A3" s="31">
        <v>1.0</v>
      </c>
      <c r="B3" s="32" t="s">
        <v>31</v>
      </c>
      <c r="C3" s="41">
        <v>0.21716850483967667</v>
      </c>
      <c r="D3" s="41">
        <v>0.2153457750635026</v>
      </c>
      <c r="E3" s="41">
        <v>0.20949381406244713</v>
      </c>
      <c r="F3" s="41">
        <v>0.20827412492658107</v>
      </c>
      <c r="G3" s="41">
        <v>0.21532043202552653</v>
      </c>
      <c r="H3" s="41">
        <v>0.21079636594721377</v>
      </c>
      <c r="I3" s="42">
        <v>0.209</v>
      </c>
      <c r="J3" s="41">
        <v>0.2045</v>
      </c>
      <c r="K3" s="43">
        <v>0.2059</v>
      </c>
      <c r="L3" s="44">
        <v>0.2078</v>
      </c>
      <c r="N3" s="45" t="s">
        <v>31</v>
      </c>
      <c r="O3" s="46">
        <f t="shared" ref="O3:X3" si="1">C3</f>
        <v>0.2171685048</v>
      </c>
      <c r="P3" s="46">
        <f t="shared" si="1"/>
        <v>0.2153457751</v>
      </c>
      <c r="Q3" s="46">
        <f t="shared" si="1"/>
        <v>0.2094938141</v>
      </c>
      <c r="R3" s="46">
        <f t="shared" si="1"/>
        <v>0.2082741249</v>
      </c>
      <c r="S3" s="46">
        <f t="shared" si="1"/>
        <v>0.215320432</v>
      </c>
      <c r="T3" s="46">
        <f t="shared" si="1"/>
        <v>0.2107963659</v>
      </c>
      <c r="U3" s="46">
        <f t="shared" si="1"/>
        <v>0.209</v>
      </c>
      <c r="V3" s="46">
        <f t="shared" si="1"/>
        <v>0.2045</v>
      </c>
      <c r="W3" s="46">
        <f t="shared" si="1"/>
        <v>0.2059</v>
      </c>
      <c r="X3" s="46">
        <f t="shared" si="1"/>
        <v>0.2078</v>
      </c>
    </row>
    <row r="4">
      <c r="A4" s="31">
        <v>2.0</v>
      </c>
      <c r="B4" s="32" t="s">
        <v>32</v>
      </c>
      <c r="C4" s="41">
        <v>0.048218283724362224</v>
      </c>
      <c r="D4" s="41">
        <v>0.04839826703175318</v>
      </c>
      <c r="E4" s="41">
        <v>0.0496360871620957</v>
      </c>
      <c r="F4" s="41">
        <v>0.05050030927595</v>
      </c>
      <c r="G4" s="41">
        <v>0.05429018305573293</v>
      </c>
      <c r="H4" s="41">
        <v>0.05423551132741777</v>
      </c>
      <c r="I4" s="42">
        <v>0.0521</v>
      </c>
      <c r="J4" s="41">
        <v>0.0495</v>
      </c>
      <c r="K4" s="43">
        <v>0.0489</v>
      </c>
      <c r="L4" s="44">
        <v>0.049</v>
      </c>
      <c r="N4" s="47" t="s">
        <v>32</v>
      </c>
      <c r="O4" s="48">
        <f t="shared" ref="O4:U4" si="2">C4</f>
        <v>0.04821828372</v>
      </c>
      <c r="P4" s="48">
        <f t="shared" si="2"/>
        <v>0.04839826703</v>
      </c>
      <c r="Q4" s="48">
        <f t="shared" si="2"/>
        <v>0.04963608716</v>
      </c>
      <c r="R4" s="48">
        <f t="shared" si="2"/>
        <v>0.05050030928</v>
      </c>
      <c r="S4" s="48">
        <f t="shared" si="2"/>
        <v>0.05429018306</v>
      </c>
      <c r="T4" s="48">
        <f t="shared" si="2"/>
        <v>0.05423551133</v>
      </c>
      <c r="U4" s="48">
        <f t="shared" si="2"/>
        <v>0.0521</v>
      </c>
      <c r="V4" s="48">
        <v>0.0495</v>
      </c>
      <c r="W4" s="48">
        <v>0.0489</v>
      </c>
      <c r="X4" s="48">
        <f t="shared" ref="X4:X20" si="4">L4</f>
        <v>0.049</v>
      </c>
    </row>
    <row r="5">
      <c r="A5" s="31">
        <v>3.0</v>
      </c>
      <c r="B5" s="32" t="s">
        <v>33</v>
      </c>
      <c r="C5" s="41">
        <v>0.08997946680836788</v>
      </c>
      <c r="D5" s="41">
        <v>0.09363341803496311</v>
      </c>
      <c r="E5" s="41">
        <v>0.09153165700805448</v>
      </c>
      <c r="F5" s="41">
        <v>0.0871005838856356</v>
      </c>
      <c r="G5" s="41">
        <v>0.09545443968159222</v>
      </c>
      <c r="H5" s="41">
        <v>0.10487614938623431</v>
      </c>
      <c r="I5" s="42">
        <v>0.1067</v>
      </c>
      <c r="J5" s="41">
        <v>0.0174</v>
      </c>
      <c r="K5" s="43">
        <v>0.1062</v>
      </c>
      <c r="L5" s="44">
        <v>0.1113</v>
      </c>
      <c r="N5" s="45" t="s">
        <v>33</v>
      </c>
      <c r="O5" s="46">
        <f t="shared" ref="O5:U5" si="3">C5</f>
        <v>0.08997946681</v>
      </c>
      <c r="P5" s="46">
        <f t="shared" si="3"/>
        <v>0.09363341803</v>
      </c>
      <c r="Q5" s="46">
        <f t="shared" si="3"/>
        <v>0.09153165701</v>
      </c>
      <c r="R5" s="46">
        <f t="shared" si="3"/>
        <v>0.08710058389</v>
      </c>
      <c r="S5" s="46">
        <f t="shared" si="3"/>
        <v>0.09545443968</v>
      </c>
      <c r="T5" s="46">
        <f t="shared" si="3"/>
        <v>0.1048761494</v>
      </c>
      <c r="U5" s="46">
        <f t="shared" si="3"/>
        <v>0.1067</v>
      </c>
      <c r="V5" s="46">
        <v>0.0174</v>
      </c>
      <c r="W5" s="46">
        <v>0.1062</v>
      </c>
      <c r="X5" s="46">
        <f t="shared" si="4"/>
        <v>0.1113</v>
      </c>
    </row>
    <row r="6">
      <c r="A6" s="31">
        <v>4.0</v>
      </c>
      <c r="B6" s="32" t="s">
        <v>34</v>
      </c>
      <c r="C6" s="41">
        <v>8.744765633923677E-4</v>
      </c>
      <c r="D6" s="41">
        <v>9.501008438935511E-4</v>
      </c>
      <c r="E6" s="41">
        <v>9.179276736852467E-4</v>
      </c>
      <c r="F6" s="41">
        <v>9.272591726313109E-4</v>
      </c>
      <c r="G6" s="41">
        <v>0.001010133422236973</v>
      </c>
      <c r="H6" s="41">
        <v>9.96956381913551E-4</v>
      </c>
      <c r="I6" s="42">
        <v>9.96956381913551E-4</v>
      </c>
      <c r="J6" s="41">
        <v>0.1064</v>
      </c>
      <c r="K6" s="43">
        <v>0.001</v>
      </c>
      <c r="L6" s="44">
        <v>0.001</v>
      </c>
      <c r="N6" s="47" t="s">
        <v>34</v>
      </c>
      <c r="O6" s="48">
        <f t="shared" ref="O6:U6" si="5">C6</f>
        <v>0.0008744765634</v>
      </c>
      <c r="P6" s="48">
        <f t="shared" si="5"/>
        <v>0.0009501008439</v>
      </c>
      <c r="Q6" s="48">
        <f t="shared" si="5"/>
        <v>0.0009179276737</v>
      </c>
      <c r="R6" s="48">
        <f t="shared" si="5"/>
        <v>0.0009272591726</v>
      </c>
      <c r="S6" s="48">
        <f t="shared" si="5"/>
        <v>0.001010133422</v>
      </c>
      <c r="T6" s="48">
        <f t="shared" si="5"/>
        <v>0.0009969563819</v>
      </c>
      <c r="U6" s="48">
        <f t="shared" si="5"/>
        <v>0.0009969563819</v>
      </c>
      <c r="V6" s="48">
        <v>0.1064</v>
      </c>
      <c r="W6" s="48">
        <v>0.001</v>
      </c>
      <c r="X6" s="48">
        <f t="shared" si="4"/>
        <v>0.001</v>
      </c>
    </row>
    <row r="7">
      <c r="A7" s="31">
        <v>5.0</v>
      </c>
      <c r="B7" s="32" t="s">
        <v>35</v>
      </c>
      <c r="C7" s="41">
        <v>0.0012994926479927744</v>
      </c>
      <c r="D7" s="41">
        <v>0.001230040135953181</v>
      </c>
      <c r="E7" s="41">
        <v>0.0011775570198055297</v>
      </c>
      <c r="F7" s="41">
        <v>0.001138530496207114</v>
      </c>
      <c r="G7" s="41">
        <v>0.0011909470779400784</v>
      </c>
      <c r="H7" s="41">
        <v>0.0011244248072335473</v>
      </c>
      <c r="I7" s="42">
        <v>0.0011244248072335473</v>
      </c>
      <c r="J7" s="41">
        <v>0.001</v>
      </c>
      <c r="K7" s="43">
        <v>0.001</v>
      </c>
      <c r="L7" s="44">
        <v>0.001</v>
      </c>
      <c r="N7" s="45" t="s">
        <v>35</v>
      </c>
      <c r="O7" s="46">
        <f t="shared" ref="O7:U7" si="6">C7</f>
        <v>0.001299492648</v>
      </c>
      <c r="P7" s="46">
        <f t="shared" si="6"/>
        <v>0.001230040136</v>
      </c>
      <c r="Q7" s="46">
        <f t="shared" si="6"/>
        <v>0.00117755702</v>
      </c>
      <c r="R7" s="46">
        <f t="shared" si="6"/>
        <v>0.001138530496</v>
      </c>
      <c r="S7" s="46">
        <f t="shared" si="6"/>
        <v>0.001190947078</v>
      </c>
      <c r="T7" s="46">
        <f t="shared" si="6"/>
        <v>0.001124424807</v>
      </c>
      <c r="U7" s="46">
        <f t="shared" si="6"/>
        <v>0.001124424807</v>
      </c>
      <c r="V7" s="46">
        <v>0.001</v>
      </c>
      <c r="W7" s="46">
        <v>0.001</v>
      </c>
      <c r="X7" s="46">
        <f t="shared" si="4"/>
        <v>0.001</v>
      </c>
    </row>
    <row r="8">
      <c r="A8" s="31">
        <v>6.0</v>
      </c>
      <c r="B8" s="32" t="s">
        <v>36</v>
      </c>
      <c r="C8" s="41">
        <v>0.11392619820535566</v>
      </c>
      <c r="D8" s="41">
        <v>0.11474678525693988</v>
      </c>
      <c r="E8" s="41">
        <v>0.11779030918592708</v>
      </c>
      <c r="F8" s="41">
        <v>0.11831863468865798</v>
      </c>
      <c r="G8" s="41">
        <v>0.11327036635853525</v>
      </c>
      <c r="H8" s="41">
        <v>0.11770485726439589</v>
      </c>
      <c r="I8" s="42">
        <v>0.1144</v>
      </c>
      <c r="J8" s="41">
        <v>0.001</v>
      </c>
      <c r="K8" s="43">
        <v>0.107</v>
      </c>
      <c r="L8" s="44">
        <v>0.1016</v>
      </c>
      <c r="N8" s="47" t="s">
        <v>36</v>
      </c>
      <c r="O8" s="48">
        <f t="shared" ref="O8:U8" si="7">C8</f>
        <v>0.1139261982</v>
      </c>
      <c r="P8" s="48">
        <f t="shared" si="7"/>
        <v>0.1147467853</v>
      </c>
      <c r="Q8" s="48">
        <f t="shared" si="7"/>
        <v>0.1177903092</v>
      </c>
      <c r="R8" s="48">
        <f t="shared" si="7"/>
        <v>0.1183186347</v>
      </c>
      <c r="S8" s="48">
        <f t="shared" si="7"/>
        <v>0.1132703664</v>
      </c>
      <c r="T8" s="48">
        <f t="shared" si="7"/>
        <v>0.1177048573</v>
      </c>
      <c r="U8" s="48">
        <f t="shared" si="7"/>
        <v>0.1144</v>
      </c>
      <c r="V8" s="48">
        <v>0.001</v>
      </c>
      <c r="W8" s="48">
        <v>0.107</v>
      </c>
      <c r="X8" s="48">
        <f t="shared" si="4"/>
        <v>0.1016</v>
      </c>
    </row>
    <row r="9">
      <c r="A9" s="31">
        <v>7.0</v>
      </c>
      <c r="B9" s="32" t="s">
        <v>37</v>
      </c>
      <c r="C9" s="41">
        <v>0.12114714388146516</v>
      </c>
      <c r="D9" s="41">
        <v>0.1209287431450472</v>
      </c>
      <c r="E9" s="41">
        <v>0.12144900034208922</v>
      </c>
      <c r="F9" s="41">
        <v>0.1275290945711216</v>
      </c>
      <c r="G9" s="41">
        <v>0.13046895986742257</v>
      </c>
      <c r="H9" s="41">
        <v>0.13085192414419017</v>
      </c>
      <c r="I9" s="42">
        <v>0.1332</v>
      </c>
      <c r="J9" s="41">
        <v>0.112</v>
      </c>
      <c r="K9" s="43">
        <v>0.1365</v>
      </c>
      <c r="L9" s="44">
        <v>0.1355</v>
      </c>
      <c r="N9" s="45" t="s">
        <v>37</v>
      </c>
      <c r="O9" s="46">
        <f t="shared" ref="O9:U9" si="8">C9</f>
        <v>0.1211471439</v>
      </c>
      <c r="P9" s="46">
        <f t="shared" si="8"/>
        <v>0.1209287431</v>
      </c>
      <c r="Q9" s="46">
        <f t="shared" si="8"/>
        <v>0.1214490003</v>
      </c>
      <c r="R9" s="46">
        <f t="shared" si="8"/>
        <v>0.1275290946</v>
      </c>
      <c r="S9" s="46">
        <f t="shared" si="8"/>
        <v>0.1304689599</v>
      </c>
      <c r="T9" s="46">
        <f t="shared" si="8"/>
        <v>0.1308519241</v>
      </c>
      <c r="U9" s="46">
        <f t="shared" si="8"/>
        <v>0.1332</v>
      </c>
      <c r="V9" s="46">
        <v>0.112</v>
      </c>
      <c r="W9" s="46">
        <v>0.1365</v>
      </c>
      <c r="X9" s="46">
        <f t="shared" si="4"/>
        <v>0.1355</v>
      </c>
    </row>
    <row r="10">
      <c r="A10" s="31">
        <v>8.0</v>
      </c>
      <c r="B10" s="32" t="s">
        <v>38</v>
      </c>
      <c r="C10" s="41">
        <v>0.11016896448780691</v>
      </c>
      <c r="D10" s="41">
        <v>0.10884724584816048</v>
      </c>
      <c r="E10" s="41">
        <v>0.11198652353920861</v>
      </c>
      <c r="F10" s="41">
        <v>0.11205806564703841</v>
      </c>
      <c r="G10" s="41">
        <v>0.09369893109854743</v>
      </c>
      <c r="H10" s="41">
        <v>0.090127799421066</v>
      </c>
      <c r="I10" s="42">
        <v>0.103</v>
      </c>
      <c r="J10" s="41">
        <v>0.1357</v>
      </c>
      <c r="K10" s="43">
        <v>0.1162</v>
      </c>
      <c r="L10" s="44">
        <v>0.118</v>
      </c>
      <c r="N10" s="47" t="s">
        <v>38</v>
      </c>
      <c r="O10" s="48">
        <f t="shared" ref="O10:U10" si="9">C10</f>
        <v>0.1101689645</v>
      </c>
      <c r="P10" s="48">
        <f t="shared" si="9"/>
        <v>0.1088472458</v>
      </c>
      <c r="Q10" s="48">
        <f t="shared" si="9"/>
        <v>0.1119865235</v>
      </c>
      <c r="R10" s="48">
        <f t="shared" si="9"/>
        <v>0.1120580656</v>
      </c>
      <c r="S10" s="48">
        <f t="shared" si="9"/>
        <v>0.0936989311</v>
      </c>
      <c r="T10" s="48">
        <f t="shared" si="9"/>
        <v>0.09012779942</v>
      </c>
      <c r="U10" s="48">
        <f t="shared" si="9"/>
        <v>0.103</v>
      </c>
      <c r="V10" s="48">
        <v>0.1357</v>
      </c>
      <c r="W10" s="48">
        <v>0.1162</v>
      </c>
      <c r="X10" s="48">
        <f t="shared" si="4"/>
        <v>0.118</v>
      </c>
    </row>
    <row r="11">
      <c r="A11" s="31">
        <v>9.0</v>
      </c>
      <c r="B11" s="32" t="s">
        <v>39</v>
      </c>
      <c r="C11" s="41">
        <v>0.02247996825671067</v>
      </c>
      <c r="D11" s="41">
        <v>0.022204445733097128</v>
      </c>
      <c r="E11" s="41">
        <v>0.021873485830173473</v>
      </c>
      <c r="F11" s="41">
        <v>0.02076579937477767</v>
      </c>
      <c r="G11" s="41">
        <v>0.014890494980275172</v>
      </c>
      <c r="H11" s="41">
        <v>0.015577964154563232</v>
      </c>
      <c r="I11" s="42">
        <v>0.0164</v>
      </c>
      <c r="J11" s="41">
        <v>0.1161</v>
      </c>
      <c r="K11" s="43">
        <v>0.0168</v>
      </c>
      <c r="L11" s="44">
        <v>0.017</v>
      </c>
      <c r="N11" s="45" t="s">
        <v>39</v>
      </c>
      <c r="O11" s="46">
        <f t="shared" ref="O11:U11" si="10">C11</f>
        <v>0.02247996826</v>
      </c>
      <c r="P11" s="46">
        <f t="shared" si="10"/>
        <v>0.02220444573</v>
      </c>
      <c r="Q11" s="46">
        <f t="shared" si="10"/>
        <v>0.02187348583</v>
      </c>
      <c r="R11" s="46">
        <f t="shared" si="10"/>
        <v>0.02076579937</v>
      </c>
      <c r="S11" s="46">
        <f t="shared" si="10"/>
        <v>0.01489049498</v>
      </c>
      <c r="T11" s="46">
        <f t="shared" si="10"/>
        <v>0.01557796415</v>
      </c>
      <c r="U11" s="46">
        <f t="shared" si="10"/>
        <v>0.0164</v>
      </c>
      <c r="V11" s="46">
        <v>0.1161</v>
      </c>
      <c r="W11" s="46">
        <v>0.0168</v>
      </c>
      <c r="X11" s="46">
        <f t="shared" si="4"/>
        <v>0.017</v>
      </c>
    </row>
    <row r="12">
      <c r="A12" s="31">
        <v>10.0</v>
      </c>
      <c r="B12" s="32" t="s">
        <v>40</v>
      </c>
      <c r="C12" s="41">
        <v>0.038593708928231905</v>
      </c>
      <c r="D12" s="41">
        <v>0.03924350025207795</v>
      </c>
      <c r="E12" s="41">
        <v>0.03956318979498444</v>
      </c>
      <c r="F12" s="41">
        <v>0.03991947528601205</v>
      </c>
      <c r="G12" s="41">
        <v>0.04338825173462642</v>
      </c>
      <c r="H12" s="41">
        <v>0.041513135832659774</v>
      </c>
      <c r="I12" s="42">
        <v>0.0403</v>
      </c>
      <c r="J12" s="41">
        <v>0.0167</v>
      </c>
      <c r="K12" s="43">
        <v>0.04</v>
      </c>
      <c r="L12" s="44">
        <v>0.0397</v>
      </c>
      <c r="N12" s="47" t="s">
        <v>40</v>
      </c>
      <c r="O12" s="48">
        <f t="shared" ref="O12:U12" si="11">C12</f>
        <v>0.03859370893</v>
      </c>
      <c r="P12" s="48">
        <f t="shared" si="11"/>
        <v>0.03924350025</v>
      </c>
      <c r="Q12" s="48">
        <f t="shared" si="11"/>
        <v>0.03956318979</v>
      </c>
      <c r="R12" s="48">
        <f t="shared" si="11"/>
        <v>0.03991947529</v>
      </c>
      <c r="S12" s="48">
        <f t="shared" si="11"/>
        <v>0.04338825173</v>
      </c>
      <c r="T12" s="48">
        <f t="shared" si="11"/>
        <v>0.04151313583</v>
      </c>
      <c r="U12" s="48">
        <f t="shared" si="11"/>
        <v>0.0403</v>
      </c>
      <c r="V12" s="48">
        <v>0.0167</v>
      </c>
      <c r="W12" s="48">
        <v>0.04</v>
      </c>
      <c r="X12" s="48">
        <f t="shared" si="4"/>
        <v>0.0397</v>
      </c>
    </row>
    <row r="13">
      <c r="A13" s="31">
        <v>11.0</v>
      </c>
      <c r="B13" s="32" t="s">
        <v>41</v>
      </c>
      <c r="C13" s="41">
        <v>0.03960318182242818</v>
      </c>
      <c r="D13" s="41">
        <v>0.040097248799573895</v>
      </c>
      <c r="E13" s="41">
        <v>0.03820898206921702</v>
      </c>
      <c r="F13" s="41">
        <v>0.03735052911201568</v>
      </c>
      <c r="G13" s="41">
        <v>0.03928252106856461</v>
      </c>
      <c r="H13" s="41">
        <v>0.04025058341506544</v>
      </c>
      <c r="I13" s="42">
        <v>0.0378</v>
      </c>
      <c r="J13" s="41">
        <v>0.04</v>
      </c>
      <c r="K13" s="43">
        <v>0.0339</v>
      </c>
      <c r="L13" s="44">
        <v>0.0332</v>
      </c>
      <c r="N13" s="45" t="s">
        <v>41</v>
      </c>
      <c r="O13" s="46">
        <f t="shared" ref="O13:U13" si="12">C13</f>
        <v>0.03960318182</v>
      </c>
      <c r="P13" s="46">
        <f t="shared" si="12"/>
        <v>0.0400972488</v>
      </c>
      <c r="Q13" s="46">
        <f t="shared" si="12"/>
        <v>0.03820898207</v>
      </c>
      <c r="R13" s="46">
        <f t="shared" si="12"/>
        <v>0.03735052911</v>
      </c>
      <c r="S13" s="46">
        <f t="shared" si="12"/>
        <v>0.03928252107</v>
      </c>
      <c r="T13" s="46">
        <f t="shared" si="12"/>
        <v>0.04025058342</v>
      </c>
      <c r="U13" s="46">
        <f t="shared" si="12"/>
        <v>0.0378</v>
      </c>
      <c r="V13" s="46">
        <v>0.04</v>
      </c>
      <c r="W13" s="46">
        <v>0.0339</v>
      </c>
      <c r="X13" s="46">
        <f t="shared" si="4"/>
        <v>0.0332</v>
      </c>
    </row>
    <row r="14">
      <c r="A14" s="31">
        <v>12.0</v>
      </c>
      <c r="B14" s="32" t="s">
        <v>42</v>
      </c>
      <c r="C14" s="41">
        <v>0.0346548584357679</v>
      </c>
      <c r="D14" s="41">
        <v>0.03453877472498911</v>
      </c>
      <c r="E14" s="41">
        <v>0.035025043868983814</v>
      </c>
      <c r="F14" s="41">
        <v>0.03459139110086023</v>
      </c>
      <c r="G14" s="41">
        <v>0.0339495732048274</v>
      </c>
      <c r="H14" s="41">
        <v>0.03193768135516391</v>
      </c>
      <c r="I14" s="42">
        <v>0.0301</v>
      </c>
      <c r="J14" s="41">
        <v>0.0348</v>
      </c>
      <c r="K14" s="43">
        <v>0.0298</v>
      </c>
      <c r="L14" s="44">
        <v>0.0302</v>
      </c>
      <c r="N14" s="47" t="s">
        <v>42</v>
      </c>
      <c r="O14" s="48">
        <f t="shared" ref="O14:U14" si="13">C14</f>
        <v>0.03465485844</v>
      </c>
      <c r="P14" s="48">
        <f t="shared" si="13"/>
        <v>0.03453877472</v>
      </c>
      <c r="Q14" s="48">
        <f t="shared" si="13"/>
        <v>0.03502504387</v>
      </c>
      <c r="R14" s="48">
        <f t="shared" si="13"/>
        <v>0.0345913911</v>
      </c>
      <c r="S14" s="48">
        <f t="shared" si="13"/>
        <v>0.0339495732</v>
      </c>
      <c r="T14" s="48">
        <f t="shared" si="13"/>
        <v>0.03193768136</v>
      </c>
      <c r="U14" s="48">
        <f t="shared" si="13"/>
        <v>0.0301</v>
      </c>
      <c r="V14" s="48">
        <v>0.0348</v>
      </c>
      <c r="W14" s="48">
        <v>0.0298</v>
      </c>
      <c r="X14" s="48">
        <f t="shared" si="4"/>
        <v>0.0302</v>
      </c>
    </row>
    <row r="15">
      <c r="A15" s="31">
        <v>13.0</v>
      </c>
      <c r="B15" s="32" t="s">
        <v>43</v>
      </c>
      <c r="C15" s="41">
        <v>8.77650255597132E-4</v>
      </c>
      <c r="D15" s="41">
        <v>9.279516213757596E-4</v>
      </c>
      <c r="E15" s="41">
        <v>9.972832674396302E-4</v>
      </c>
      <c r="F15" s="41">
        <v>0.001023250373809303</v>
      </c>
      <c r="G15" s="41">
        <v>9.832938361359097E-4</v>
      </c>
      <c r="H15" s="41">
        <v>9.787586285051012E-4</v>
      </c>
      <c r="I15" s="42">
        <v>9.0E-4</v>
      </c>
      <c r="J15" s="41">
        <v>0.0293</v>
      </c>
      <c r="K15" s="43">
        <v>9.0E-4</v>
      </c>
      <c r="L15" s="43">
        <v>9.0E-4</v>
      </c>
      <c r="N15" s="45" t="s">
        <v>43</v>
      </c>
      <c r="O15" s="46">
        <f t="shared" ref="O15:U15" si="14">C15</f>
        <v>0.0008776502556</v>
      </c>
      <c r="P15" s="46">
        <f t="shared" si="14"/>
        <v>0.0009279516214</v>
      </c>
      <c r="Q15" s="46">
        <f t="shared" si="14"/>
        <v>0.0009972832674</v>
      </c>
      <c r="R15" s="46">
        <f t="shared" si="14"/>
        <v>0.001023250374</v>
      </c>
      <c r="S15" s="46">
        <f t="shared" si="14"/>
        <v>0.0009832938361</v>
      </c>
      <c r="T15" s="46">
        <f t="shared" si="14"/>
        <v>0.0009787586285</v>
      </c>
      <c r="U15" s="46">
        <f t="shared" si="14"/>
        <v>0.0009</v>
      </c>
      <c r="V15" s="46">
        <v>0.0293</v>
      </c>
      <c r="W15" s="46">
        <v>9.0E-4</v>
      </c>
      <c r="X15" s="46">
        <f t="shared" si="4"/>
        <v>0.0009</v>
      </c>
    </row>
    <row r="16">
      <c r="A16" s="31">
        <v>14.0</v>
      </c>
      <c r="B16" s="32" t="s">
        <v>44</v>
      </c>
      <c r="C16" s="41">
        <v>0.08258343082156355</v>
      </c>
      <c r="D16" s="41">
        <v>0.08104613929152929</v>
      </c>
      <c r="E16" s="41">
        <v>0.07993171670381029</v>
      </c>
      <c r="F16" s="41">
        <v>0.07582730836322284</v>
      </c>
      <c r="G16" s="41">
        <v>0.0750324035631324</v>
      </c>
      <c r="H16" s="41">
        <v>0.0716542606375511</v>
      </c>
      <c r="I16" s="42">
        <v>0.0683</v>
      </c>
      <c r="J16" s="41">
        <v>9.0E-4</v>
      </c>
      <c r="K16" s="43">
        <v>0.0679</v>
      </c>
      <c r="L16" s="44">
        <v>0.0646</v>
      </c>
      <c r="N16" s="47" t="s">
        <v>44</v>
      </c>
      <c r="O16" s="48">
        <f t="shared" ref="O16:U16" si="15">C16</f>
        <v>0.08258343082</v>
      </c>
      <c r="P16" s="48">
        <f t="shared" si="15"/>
        <v>0.08104613929</v>
      </c>
      <c r="Q16" s="48">
        <f t="shared" si="15"/>
        <v>0.0799317167</v>
      </c>
      <c r="R16" s="48">
        <f t="shared" si="15"/>
        <v>0.07582730836</v>
      </c>
      <c r="S16" s="48">
        <f t="shared" si="15"/>
        <v>0.07503240356</v>
      </c>
      <c r="T16" s="48">
        <f t="shared" si="15"/>
        <v>0.07165426064</v>
      </c>
      <c r="U16" s="48">
        <f t="shared" si="15"/>
        <v>0.0683</v>
      </c>
      <c r="V16" s="48">
        <v>9.0E-4</v>
      </c>
      <c r="W16" s="48">
        <v>0.0679</v>
      </c>
      <c r="X16" s="48">
        <f t="shared" si="4"/>
        <v>0.0646</v>
      </c>
    </row>
    <row r="17">
      <c r="A17" s="31">
        <v>15.0</v>
      </c>
      <c r="B17" s="32" t="s">
        <v>45</v>
      </c>
      <c r="C17" s="41">
        <v>0.02813991501648186</v>
      </c>
      <c r="D17" s="41">
        <v>0.02736733051612901</v>
      </c>
      <c r="E17" s="41">
        <v>0.027880806358595377</v>
      </c>
      <c r="F17" s="41">
        <v>0.02910514544653507</v>
      </c>
      <c r="G17" s="41">
        <v>0.03037863774043446</v>
      </c>
      <c r="H17" s="41">
        <v>0.029105788344209207</v>
      </c>
      <c r="I17" s="42">
        <v>0.0288</v>
      </c>
      <c r="J17" s="41">
        <v>0.0292</v>
      </c>
      <c r="K17" s="43">
        <v>0.0302</v>
      </c>
      <c r="L17" s="44">
        <v>0.0304</v>
      </c>
      <c r="N17" s="45" t="s">
        <v>45</v>
      </c>
      <c r="O17" s="46">
        <f t="shared" ref="O17:U17" si="16">C17</f>
        <v>0.02813991502</v>
      </c>
      <c r="P17" s="46">
        <f t="shared" si="16"/>
        <v>0.02736733052</v>
      </c>
      <c r="Q17" s="46">
        <f t="shared" si="16"/>
        <v>0.02788080636</v>
      </c>
      <c r="R17" s="46">
        <f t="shared" si="16"/>
        <v>0.02910514545</v>
      </c>
      <c r="S17" s="46">
        <f t="shared" si="16"/>
        <v>0.03037863774</v>
      </c>
      <c r="T17" s="46">
        <f t="shared" si="16"/>
        <v>0.02910578834</v>
      </c>
      <c r="U17" s="46">
        <f t="shared" si="16"/>
        <v>0.0288</v>
      </c>
      <c r="V17" s="46">
        <v>0.0292</v>
      </c>
      <c r="W17" s="46">
        <v>0.0302</v>
      </c>
      <c r="X17" s="46">
        <f t="shared" si="4"/>
        <v>0.0304</v>
      </c>
    </row>
    <row r="18">
      <c r="A18" s="31">
        <v>16.0</v>
      </c>
      <c r="B18" s="32" t="s">
        <v>46</v>
      </c>
      <c r="C18" s="41">
        <v>0.03493393442334107</v>
      </c>
      <c r="D18" s="41">
        <v>0.034874491189949224</v>
      </c>
      <c r="E18" s="41">
        <v>0.035743051340056925</v>
      </c>
      <c r="F18" s="41">
        <v>0.0367191128079897</v>
      </c>
      <c r="G18" s="41">
        <v>0.040147574011860254</v>
      </c>
      <c r="H18" s="41">
        <v>0.04152138968844465</v>
      </c>
      <c r="I18" s="42">
        <v>0.0404</v>
      </c>
      <c r="J18" s="41">
        <v>0.0399</v>
      </c>
      <c r="K18" s="43">
        <v>0.0397</v>
      </c>
      <c r="L18" s="44">
        <v>0.0408</v>
      </c>
      <c r="N18" s="47" t="s">
        <v>46</v>
      </c>
      <c r="O18" s="48">
        <f t="shared" ref="O18:U18" si="17">C18</f>
        <v>0.03493393442</v>
      </c>
      <c r="P18" s="48">
        <f t="shared" si="17"/>
        <v>0.03487449119</v>
      </c>
      <c r="Q18" s="48">
        <f t="shared" si="17"/>
        <v>0.03574305134</v>
      </c>
      <c r="R18" s="48">
        <f t="shared" si="17"/>
        <v>0.03671911281</v>
      </c>
      <c r="S18" s="48">
        <f t="shared" si="17"/>
        <v>0.04014757401</v>
      </c>
      <c r="T18" s="48">
        <f t="shared" si="17"/>
        <v>0.04152138969</v>
      </c>
      <c r="U18" s="48">
        <f t="shared" si="17"/>
        <v>0.0404</v>
      </c>
      <c r="V18" s="48">
        <v>0.0399</v>
      </c>
      <c r="W18" s="48">
        <v>0.0397</v>
      </c>
      <c r="X18" s="48">
        <f t="shared" si="4"/>
        <v>0.0408</v>
      </c>
    </row>
    <row r="19">
      <c r="A19" s="31">
        <v>17.0</v>
      </c>
      <c r="B19" s="32" t="s">
        <v>47</v>
      </c>
      <c r="C19" s="41">
        <v>0.01535082088145809</v>
      </c>
      <c r="D19" s="41">
        <v>0.015619742511065439</v>
      </c>
      <c r="E19" s="41">
        <v>0.016793564773426056</v>
      </c>
      <c r="F19" s="41">
        <v>0.01885137010129604</v>
      </c>
      <c r="G19" s="41">
        <v>0.017242879960340636</v>
      </c>
      <c r="H19" s="41">
        <v>0.016746435238929137</v>
      </c>
      <c r="I19" s="42">
        <v>0.0164</v>
      </c>
      <c r="J19" s="41">
        <v>0.0171</v>
      </c>
      <c r="K19" s="43">
        <v>0.0181</v>
      </c>
      <c r="L19" s="44">
        <v>0.0182</v>
      </c>
      <c r="N19" s="45" t="s">
        <v>47</v>
      </c>
      <c r="O19" s="46">
        <f t="shared" ref="O19:U19" si="18">C19</f>
        <v>0.01535082088</v>
      </c>
      <c r="P19" s="46">
        <f t="shared" si="18"/>
        <v>0.01561974251</v>
      </c>
      <c r="Q19" s="46">
        <f t="shared" si="18"/>
        <v>0.01679356477</v>
      </c>
      <c r="R19" s="46">
        <f t="shared" si="18"/>
        <v>0.0188513701</v>
      </c>
      <c r="S19" s="46">
        <f t="shared" si="18"/>
        <v>0.01724287996</v>
      </c>
      <c r="T19" s="46">
        <f t="shared" si="18"/>
        <v>0.01674643524</v>
      </c>
      <c r="U19" s="46">
        <f t="shared" si="18"/>
        <v>0.0164</v>
      </c>
      <c r="V19" s="46">
        <v>0.0171</v>
      </c>
      <c r="W19" s="46">
        <v>0.0181</v>
      </c>
      <c r="X19" s="46">
        <f t="shared" si="4"/>
        <v>0.0182</v>
      </c>
    </row>
    <row r="20">
      <c r="A20" s="31" t="s">
        <v>48</v>
      </c>
      <c r="B20" s="32" t="s">
        <v>49</v>
      </c>
      <c r="C20" s="49">
        <v>1.0</v>
      </c>
      <c r="D20" s="49">
        <v>1.0</v>
      </c>
      <c r="E20" s="49">
        <v>1.0</v>
      </c>
      <c r="F20" s="49">
        <v>1.0</v>
      </c>
      <c r="G20" s="49">
        <v>1.0</v>
      </c>
      <c r="H20" s="49">
        <v>1.0</v>
      </c>
      <c r="I20" s="50">
        <v>1.0</v>
      </c>
      <c r="J20" s="49">
        <v>1.0</v>
      </c>
      <c r="K20" s="51">
        <v>1.0</v>
      </c>
      <c r="L20" s="51">
        <v>1.0</v>
      </c>
      <c r="N20" s="52" t="s">
        <v>49</v>
      </c>
      <c r="O20" s="48">
        <f t="shared" ref="O20:U20" si="19">C20</f>
        <v>1</v>
      </c>
      <c r="P20" s="48">
        <f t="shared" si="19"/>
        <v>1</v>
      </c>
      <c r="Q20" s="48">
        <f t="shared" si="19"/>
        <v>1</v>
      </c>
      <c r="R20" s="48">
        <f t="shared" si="19"/>
        <v>1</v>
      </c>
      <c r="S20" s="48">
        <f t="shared" si="19"/>
        <v>1</v>
      </c>
      <c r="T20" s="48">
        <f t="shared" si="19"/>
        <v>1</v>
      </c>
      <c r="U20" s="48">
        <f t="shared" si="19"/>
        <v>1</v>
      </c>
      <c r="V20" s="53">
        <v>1.0</v>
      </c>
      <c r="W20" s="53">
        <v>1.0</v>
      </c>
      <c r="X20" s="53">
        <f t="shared" si="4"/>
        <v>1</v>
      </c>
    </row>
    <row r="21" ht="15.75" customHeight="1">
      <c r="A21" s="31" t="s">
        <v>50</v>
      </c>
      <c r="B21" s="32" t="s">
        <v>51</v>
      </c>
      <c r="C21" s="54">
        <v>6.16</v>
      </c>
      <c r="D21" s="54">
        <v>6.31</v>
      </c>
      <c r="E21" s="54">
        <v>6.0</v>
      </c>
      <c r="F21" s="54">
        <v>5.65</v>
      </c>
      <c r="G21" s="54">
        <v>-0.99</v>
      </c>
      <c r="H21" s="54">
        <v>4.16</v>
      </c>
      <c r="I21" s="55">
        <v>5.42</v>
      </c>
      <c r="J21" s="56">
        <v>5.48</v>
      </c>
      <c r="K21" s="57">
        <v>5.39</v>
      </c>
      <c r="L21" s="58">
        <v>5.66</v>
      </c>
      <c r="N21" s="59"/>
      <c r="O21" s="59"/>
      <c r="P21" s="59"/>
      <c r="Q21" s="59"/>
      <c r="R21" s="59"/>
      <c r="S21" s="59"/>
      <c r="T21" s="59"/>
      <c r="U21" s="59"/>
      <c r="V21" s="60"/>
    </row>
    <row r="22" ht="15.75" customHeight="1">
      <c r="A22" s="30"/>
      <c r="N22" s="61" t="s">
        <v>51</v>
      </c>
      <c r="O22" s="62">
        <v>2016.0</v>
      </c>
      <c r="P22" s="62">
        <v>2017.0</v>
      </c>
      <c r="Q22" s="62">
        <v>2018.0</v>
      </c>
      <c r="R22" s="62">
        <v>2019.0</v>
      </c>
      <c r="S22" s="62">
        <v>2020.0</v>
      </c>
      <c r="T22" s="62">
        <v>2021.0</v>
      </c>
      <c r="U22" s="62">
        <v>2022.0</v>
      </c>
      <c r="V22" s="63">
        <v>2023.0</v>
      </c>
      <c r="W22" s="64">
        <v>2024.0</v>
      </c>
      <c r="X22" s="65">
        <v>2025.0</v>
      </c>
    </row>
    <row r="23" ht="15.75" customHeight="1">
      <c r="A23" s="30"/>
      <c r="N23" s="25"/>
      <c r="O23" s="56">
        <v>6.16</v>
      </c>
      <c r="P23" s="56">
        <v>6.31</v>
      </c>
      <c r="Q23" s="56">
        <v>6.0</v>
      </c>
      <c r="R23" s="56">
        <v>5.65</v>
      </c>
      <c r="S23" s="56">
        <v>-0.99</v>
      </c>
      <c r="T23" s="56">
        <v>4.16</v>
      </c>
      <c r="U23" s="56">
        <v>5.42</v>
      </c>
      <c r="V23" s="56">
        <v>5.48</v>
      </c>
      <c r="W23" s="64">
        <v>5.39</v>
      </c>
      <c r="X23" s="65">
        <v>5.66</v>
      </c>
    </row>
    <row r="24" ht="15.75" customHeight="1">
      <c r="A24" s="30"/>
    </row>
    <row r="25" ht="15.75" customHeight="1">
      <c r="A25" s="30"/>
    </row>
    <row r="26" ht="15.75" customHeight="1">
      <c r="A26" s="30"/>
    </row>
    <row r="27" ht="15.75" customHeight="1">
      <c r="A27" s="30"/>
    </row>
    <row r="28" ht="15.75" customHeight="1">
      <c r="A28" s="30"/>
    </row>
    <row r="29" ht="15.75" customHeight="1">
      <c r="A29" s="30"/>
    </row>
    <row r="30" ht="15.75" customHeight="1">
      <c r="A30" s="30"/>
    </row>
    <row r="31" ht="15.75" customHeight="1">
      <c r="A31" s="30"/>
    </row>
    <row r="32" ht="15.75" customHeight="1">
      <c r="A32" s="30"/>
    </row>
    <row r="33" ht="15.75" customHeight="1">
      <c r="A33" s="30"/>
    </row>
    <row r="34" ht="15.75" customHeight="1">
      <c r="A34" s="30"/>
    </row>
    <row r="35" ht="15.75" customHeight="1">
      <c r="A35" s="30"/>
    </row>
    <row r="36" ht="15.75" customHeight="1">
      <c r="A36" s="30"/>
    </row>
    <row r="37" ht="15.75" customHeight="1">
      <c r="A37" s="30"/>
    </row>
    <row r="38" ht="15.75" customHeight="1">
      <c r="A38" s="30"/>
    </row>
    <row r="39" ht="15.75" customHeight="1">
      <c r="A39" s="30"/>
    </row>
    <row r="40" ht="15.75" customHeight="1">
      <c r="A40" s="30"/>
    </row>
    <row r="41" ht="15.75" customHeight="1">
      <c r="A41" s="30"/>
    </row>
    <row r="42" ht="15.75" customHeight="1">
      <c r="A42" s="30"/>
    </row>
    <row r="43" ht="15.75" customHeight="1">
      <c r="A43" s="30"/>
    </row>
    <row r="44" ht="15.75" customHeight="1">
      <c r="A44" s="30"/>
    </row>
    <row r="45" ht="15.75" customHeight="1">
      <c r="A45" s="30"/>
    </row>
    <row r="46" ht="15.75" customHeight="1">
      <c r="A46" s="30"/>
    </row>
    <row r="47" ht="15.75" customHeight="1">
      <c r="A47" s="30"/>
    </row>
    <row r="48" ht="15.75" customHeight="1">
      <c r="A48" s="30"/>
    </row>
    <row r="49" ht="15.75" customHeight="1">
      <c r="A49" s="30"/>
    </row>
    <row r="50" ht="15.75" customHeight="1">
      <c r="A50" s="30"/>
    </row>
    <row r="51" ht="15.75" customHeight="1">
      <c r="A51" s="30"/>
    </row>
    <row r="52" ht="15.75" customHeight="1">
      <c r="A52" s="30"/>
    </row>
    <row r="53" ht="15.75" customHeight="1">
      <c r="A53" s="30"/>
    </row>
    <row r="54" ht="15.75" customHeight="1">
      <c r="A54" s="30"/>
    </row>
    <row r="55" ht="15.75" customHeight="1">
      <c r="A55" s="30"/>
    </row>
    <row r="56" ht="15.75" customHeight="1">
      <c r="A56" s="30"/>
    </row>
    <row r="57" ht="15.75" customHeight="1">
      <c r="A57" s="30"/>
    </row>
    <row r="58" ht="15.75" customHeight="1">
      <c r="A58" s="30"/>
    </row>
    <row r="59" ht="15.75" customHeight="1">
      <c r="A59" s="30"/>
    </row>
    <row r="60" ht="15.75" customHeight="1">
      <c r="A60" s="30"/>
    </row>
    <row r="61" ht="15.75" customHeight="1">
      <c r="A61" s="30"/>
    </row>
    <row r="62" ht="15.75" customHeight="1">
      <c r="A62" s="30"/>
    </row>
    <row r="63" ht="15.75" customHeight="1">
      <c r="A63" s="30"/>
    </row>
    <row r="64" ht="15.75" customHeight="1">
      <c r="A64" s="30"/>
    </row>
    <row r="65" ht="15.75" customHeight="1">
      <c r="A65" s="30"/>
    </row>
    <row r="66" ht="15.75" customHeight="1">
      <c r="A66" s="30"/>
    </row>
    <row r="67" ht="15.75" customHeight="1">
      <c r="A67" s="30"/>
    </row>
    <row r="68" ht="15.75" customHeight="1">
      <c r="A68" s="30"/>
    </row>
    <row r="69" ht="15.75" customHeight="1">
      <c r="A69" s="30"/>
    </row>
    <row r="70" ht="15.75" customHeight="1">
      <c r="A70" s="30"/>
    </row>
    <row r="71" ht="15.75" customHeight="1">
      <c r="A71" s="30"/>
    </row>
    <row r="72" ht="15.75" customHeight="1">
      <c r="A72" s="30"/>
    </row>
    <row r="73" ht="15.75" customHeight="1">
      <c r="A73" s="30"/>
    </row>
    <row r="74" ht="15.75" customHeight="1">
      <c r="A74" s="30"/>
    </row>
    <row r="75" ht="15.75" customHeight="1">
      <c r="A75" s="30"/>
    </row>
    <row r="76" ht="15.75" customHeight="1">
      <c r="A76" s="30"/>
    </row>
    <row r="77" ht="15.75" customHeight="1">
      <c r="A77" s="30"/>
    </row>
    <row r="78" ht="15.75" customHeight="1">
      <c r="A78" s="30"/>
    </row>
    <row r="79" ht="15.75" customHeight="1">
      <c r="A79" s="30"/>
    </row>
    <row r="80" ht="15.75" customHeight="1">
      <c r="A80" s="30"/>
    </row>
    <row r="81" ht="15.75" customHeight="1">
      <c r="A81" s="30"/>
    </row>
    <row r="82" ht="15.75" customHeight="1">
      <c r="A82" s="30"/>
    </row>
    <row r="83" ht="15.75" customHeight="1">
      <c r="A83" s="30"/>
    </row>
    <row r="84" ht="15.75" customHeight="1">
      <c r="A84" s="30"/>
    </row>
    <row r="85" ht="15.75" customHeight="1">
      <c r="A85" s="30"/>
    </row>
    <row r="86" ht="15.75" customHeight="1">
      <c r="A86" s="30"/>
    </row>
    <row r="87" ht="15.75" customHeight="1">
      <c r="A87" s="30"/>
    </row>
    <row r="88" ht="15.75" customHeight="1">
      <c r="A88" s="30"/>
    </row>
    <row r="89" ht="15.75" customHeight="1">
      <c r="A89" s="30"/>
    </row>
    <row r="90" ht="15.75" customHeight="1">
      <c r="A90" s="30"/>
    </row>
    <row r="91" ht="15.75" customHeight="1">
      <c r="A91" s="30"/>
    </row>
    <row r="92" ht="15.75" customHeight="1">
      <c r="A92" s="30"/>
    </row>
    <row r="93" ht="15.75" customHeight="1">
      <c r="A93" s="30"/>
    </row>
    <row r="94" ht="15.75" customHeight="1">
      <c r="A94" s="30"/>
    </row>
    <row r="95" ht="15.75" customHeight="1">
      <c r="A95" s="30"/>
    </row>
    <row r="96" ht="15.75" customHeight="1">
      <c r="A96" s="30"/>
    </row>
    <row r="97" ht="15.75" customHeight="1">
      <c r="A97" s="30"/>
    </row>
    <row r="98" ht="15.75" customHeight="1">
      <c r="A98" s="30"/>
    </row>
    <row r="99" ht="15.75" customHeight="1">
      <c r="A99" s="30"/>
    </row>
    <row r="100" ht="15.75" customHeight="1">
      <c r="A100" s="30"/>
    </row>
    <row r="101" ht="15.75" customHeight="1">
      <c r="A101" s="30"/>
    </row>
    <row r="102" ht="15.75" customHeight="1">
      <c r="A102" s="30"/>
    </row>
    <row r="103" ht="15.75" customHeight="1">
      <c r="A103" s="30"/>
    </row>
    <row r="104" ht="15.75" customHeight="1">
      <c r="A104" s="30"/>
    </row>
    <row r="105" ht="15.75" customHeight="1">
      <c r="A105" s="30"/>
    </row>
    <row r="106" ht="15.75" customHeight="1">
      <c r="A106" s="30"/>
    </row>
    <row r="107" ht="15.75" customHeight="1">
      <c r="A107" s="30"/>
    </row>
    <row r="108" ht="15.75" customHeight="1">
      <c r="A108" s="30"/>
    </row>
    <row r="109" ht="15.75" customHeight="1">
      <c r="A109" s="30"/>
    </row>
    <row r="110" ht="15.75" customHeight="1">
      <c r="A110" s="30"/>
    </row>
    <row r="111" ht="15.75" customHeight="1">
      <c r="A111" s="30"/>
    </row>
    <row r="112" ht="15.75" customHeight="1">
      <c r="A112" s="30"/>
    </row>
    <row r="113" ht="15.75" customHeight="1">
      <c r="A113" s="30"/>
    </row>
    <row r="114" ht="15.75" customHeight="1">
      <c r="A114" s="30"/>
    </row>
    <row r="115" ht="15.75" customHeight="1">
      <c r="A115" s="30"/>
    </row>
    <row r="116" ht="15.75" customHeight="1">
      <c r="A116" s="30"/>
    </row>
    <row r="117" ht="15.75" customHeight="1">
      <c r="A117" s="30"/>
    </row>
    <row r="118" ht="15.75" customHeight="1">
      <c r="A118" s="30"/>
    </row>
    <row r="119" ht="15.75" customHeight="1">
      <c r="A119" s="30"/>
    </row>
    <row r="120" ht="15.75" customHeight="1">
      <c r="A120" s="30"/>
    </row>
    <row r="121" ht="15.75" customHeight="1">
      <c r="A121" s="30"/>
    </row>
    <row r="122" ht="15.75" customHeight="1">
      <c r="A122" s="30"/>
    </row>
    <row r="123" ht="15.75" customHeight="1">
      <c r="A123" s="30"/>
    </row>
    <row r="124" ht="15.75" customHeight="1">
      <c r="A124" s="30"/>
    </row>
    <row r="125" ht="15.75" customHeight="1">
      <c r="A125" s="30"/>
    </row>
    <row r="126" ht="15.75" customHeight="1">
      <c r="A126" s="30"/>
    </row>
    <row r="127" ht="15.75" customHeight="1">
      <c r="A127" s="30"/>
    </row>
    <row r="128" ht="15.75" customHeight="1">
      <c r="A128" s="30"/>
    </row>
    <row r="129" ht="15.75" customHeight="1">
      <c r="A129" s="30"/>
    </row>
    <row r="130" ht="15.75" customHeight="1">
      <c r="A130" s="30"/>
    </row>
    <row r="131" ht="15.75" customHeight="1">
      <c r="A131" s="30"/>
    </row>
    <row r="132" ht="15.75" customHeight="1">
      <c r="A132" s="30"/>
    </row>
    <row r="133" ht="15.75" customHeight="1">
      <c r="A133" s="30"/>
    </row>
    <row r="134" ht="15.75" customHeight="1">
      <c r="A134" s="30"/>
    </row>
    <row r="135" ht="15.75" customHeight="1">
      <c r="A135" s="30"/>
    </row>
    <row r="136" ht="15.75" customHeight="1">
      <c r="A136" s="30"/>
    </row>
    <row r="137" ht="15.75" customHeight="1">
      <c r="A137" s="30"/>
    </row>
    <row r="138" ht="15.75" customHeight="1">
      <c r="A138" s="30"/>
    </row>
    <row r="139" ht="15.75" customHeight="1">
      <c r="A139" s="30"/>
    </row>
    <row r="140" ht="15.75" customHeight="1">
      <c r="A140" s="30"/>
    </row>
    <row r="141" ht="15.75" customHeight="1">
      <c r="A141" s="30"/>
    </row>
    <row r="142" ht="15.75" customHeight="1">
      <c r="A142" s="30"/>
    </row>
    <row r="143" ht="15.75" customHeight="1">
      <c r="A143" s="30"/>
    </row>
    <row r="144" ht="15.75" customHeight="1">
      <c r="A144" s="30"/>
    </row>
    <row r="145" ht="15.75" customHeight="1">
      <c r="A145" s="30"/>
    </row>
    <row r="146" ht="15.75" customHeight="1">
      <c r="A146" s="30"/>
    </row>
    <row r="147" ht="15.75" customHeight="1">
      <c r="A147" s="30"/>
    </row>
    <row r="148" ht="15.75" customHeight="1">
      <c r="A148" s="30"/>
    </row>
    <row r="149" ht="15.75" customHeight="1">
      <c r="A149" s="30"/>
    </row>
    <row r="150" ht="15.75" customHeight="1">
      <c r="A150" s="30"/>
    </row>
    <row r="151" ht="15.75" customHeight="1">
      <c r="A151" s="30"/>
    </row>
    <row r="152" ht="15.75" customHeight="1">
      <c r="A152" s="30"/>
    </row>
    <row r="153" ht="15.75" customHeight="1">
      <c r="A153" s="30"/>
    </row>
    <row r="154" ht="15.75" customHeight="1">
      <c r="A154" s="30"/>
    </row>
    <row r="155" ht="15.75" customHeight="1">
      <c r="A155" s="30"/>
    </row>
    <row r="156" ht="15.75" customHeight="1">
      <c r="A156" s="30"/>
    </row>
    <row r="157" ht="15.75" customHeight="1">
      <c r="A157" s="30"/>
    </row>
    <row r="158" ht="15.75" customHeight="1">
      <c r="A158" s="30"/>
    </row>
    <row r="159" ht="15.75" customHeight="1">
      <c r="A159" s="30"/>
    </row>
    <row r="160" ht="15.75" customHeight="1">
      <c r="A160" s="30"/>
    </row>
    <row r="161" ht="15.75" customHeight="1">
      <c r="A161" s="30"/>
    </row>
    <row r="162" ht="15.75" customHeight="1">
      <c r="A162" s="30"/>
    </row>
    <row r="163" ht="15.75" customHeight="1">
      <c r="A163" s="30"/>
    </row>
    <row r="164" ht="15.75" customHeight="1">
      <c r="A164" s="30"/>
    </row>
    <row r="165" ht="15.75" customHeight="1">
      <c r="A165" s="30"/>
    </row>
    <row r="166" ht="15.75" customHeight="1">
      <c r="A166" s="30"/>
    </row>
    <row r="167" ht="15.75" customHeight="1">
      <c r="A167" s="30"/>
    </row>
    <row r="168" ht="15.75" customHeight="1">
      <c r="A168" s="30"/>
    </row>
    <row r="169" ht="15.75" customHeight="1">
      <c r="A169" s="30"/>
    </row>
    <row r="170" ht="15.75" customHeight="1">
      <c r="A170" s="30"/>
    </row>
    <row r="171" ht="15.75" customHeight="1">
      <c r="A171" s="30"/>
    </row>
    <row r="172" ht="15.75" customHeight="1">
      <c r="A172" s="30"/>
    </row>
    <row r="173" ht="15.75" customHeight="1">
      <c r="A173" s="30"/>
    </row>
    <row r="174" ht="15.75" customHeight="1">
      <c r="A174" s="30"/>
    </row>
    <row r="175" ht="15.75" customHeight="1">
      <c r="A175" s="30"/>
    </row>
    <row r="176" ht="15.75" customHeight="1">
      <c r="A176" s="30"/>
    </row>
    <row r="177" ht="15.75" customHeight="1">
      <c r="A177" s="30"/>
    </row>
    <row r="178" ht="15.75" customHeight="1">
      <c r="A178" s="30"/>
    </row>
    <row r="179" ht="15.75" customHeight="1">
      <c r="A179" s="30"/>
    </row>
    <row r="180" ht="15.75" customHeight="1">
      <c r="A180" s="30"/>
    </row>
    <row r="181" ht="15.75" customHeight="1">
      <c r="A181" s="30"/>
    </row>
    <row r="182" ht="15.75" customHeight="1">
      <c r="A182" s="30"/>
    </row>
    <row r="183" ht="15.75" customHeight="1">
      <c r="A183" s="30"/>
    </row>
    <row r="184" ht="15.75" customHeight="1">
      <c r="A184" s="30"/>
    </row>
    <row r="185" ht="15.75" customHeight="1">
      <c r="A185" s="30"/>
    </row>
    <row r="186" ht="15.75" customHeight="1">
      <c r="A186" s="30"/>
    </row>
    <row r="187" ht="15.75" customHeight="1">
      <c r="A187" s="30"/>
    </row>
    <row r="188" ht="15.75" customHeight="1">
      <c r="A188" s="30"/>
    </row>
    <row r="189" ht="15.75" customHeight="1">
      <c r="A189" s="30"/>
    </row>
    <row r="190" ht="15.75" customHeight="1">
      <c r="A190" s="30"/>
    </row>
    <row r="191" ht="15.75" customHeight="1">
      <c r="A191" s="30"/>
    </row>
    <row r="192" ht="15.75" customHeight="1">
      <c r="A192" s="30"/>
    </row>
    <row r="193" ht="15.75" customHeight="1">
      <c r="A193" s="30"/>
    </row>
    <row r="194" ht="15.75" customHeight="1">
      <c r="A194" s="30"/>
    </row>
    <row r="195" ht="15.75" customHeight="1">
      <c r="A195" s="30"/>
    </row>
    <row r="196" ht="15.75" customHeight="1">
      <c r="A196" s="30"/>
    </row>
    <row r="197" ht="15.75" customHeight="1">
      <c r="A197" s="30"/>
    </row>
    <row r="198" ht="15.75" customHeight="1">
      <c r="A198" s="30"/>
    </row>
    <row r="199" ht="15.75" customHeight="1">
      <c r="A199" s="30"/>
    </row>
    <row r="200" ht="15.75" customHeight="1">
      <c r="A200" s="30"/>
    </row>
    <row r="201" ht="15.75" customHeight="1">
      <c r="A201" s="30"/>
    </row>
    <row r="202" ht="15.75" customHeight="1">
      <c r="A202" s="30"/>
    </row>
    <row r="203" ht="15.75" customHeight="1">
      <c r="A203" s="30"/>
    </row>
    <row r="204" ht="15.75" customHeight="1">
      <c r="A204" s="30"/>
    </row>
    <row r="205" ht="15.75" customHeight="1">
      <c r="A205" s="30"/>
    </row>
    <row r="206" ht="15.75" customHeight="1">
      <c r="A206" s="30"/>
    </row>
    <row r="207" ht="15.75" customHeight="1">
      <c r="A207" s="30"/>
    </row>
    <row r="208" ht="15.75" customHeight="1">
      <c r="A208" s="30"/>
    </row>
    <row r="209" ht="15.75" customHeight="1">
      <c r="A209" s="30"/>
    </row>
    <row r="210" ht="15.75" customHeight="1">
      <c r="A210" s="30"/>
    </row>
    <row r="211" ht="15.75" customHeight="1">
      <c r="A211" s="30"/>
    </row>
    <row r="212" ht="15.75" customHeight="1">
      <c r="A212" s="30"/>
    </row>
    <row r="213" ht="15.75" customHeight="1">
      <c r="A213" s="30"/>
    </row>
    <row r="214" ht="15.75" customHeight="1">
      <c r="A214" s="30"/>
    </row>
    <row r="215" ht="15.75" customHeight="1">
      <c r="A215" s="30"/>
    </row>
    <row r="216" ht="15.75" customHeight="1">
      <c r="A216" s="30"/>
    </row>
    <row r="217" ht="15.75" customHeight="1">
      <c r="A217" s="30"/>
    </row>
    <row r="218" ht="15.75" customHeight="1">
      <c r="A218" s="30"/>
    </row>
    <row r="219" ht="15.75" customHeight="1">
      <c r="A219" s="30"/>
    </row>
    <row r="220" ht="15.75" customHeight="1">
      <c r="A220" s="30"/>
    </row>
    <row r="221" ht="15.75" customHeight="1">
      <c r="A221" s="30"/>
    </row>
    <row r="222" ht="15.75" customHeight="1">
      <c r="A222" s="30"/>
    </row>
    <row r="223" ht="15.75" customHeight="1">
      <c r="A223" s="30"/>
    </row>
    <row r="224" ht="15.75" customHeight="1">
      <c r="A224" s="30"/>
    </row>
    <row r="225" ht="15.75" customHeight="1">
      <c r="A225" s="30"/>
    </row>
    <row r="226" ht="15.75" customHeight="1">
      <c r="A226" s="30"/>
    </row>
    <row r="227" ht="15.75" customHeight="1">
      <c r="A227" s="30"/>
    </row>
    <row r="228" ht="15.75" customHeight="1">
      <c r="A228" s="30"/>
    </row>
    <row r="229" ht="15.75" customHeight="1">
      <c r="A229" s="30"/>
    </row>
    <row r="230" ht="15.75" customHeight="1">
      <c r="A230" s="30"/>
    </row>
    <row r="231" ht="15.75" customHeight="1">
      <c r="A231" s="30"/>
    </row>
    <row r="232" ht="15.75" customHeight="1">
      <c r="A232" s="30"/>
    </row>
    <row r="233" ht="15.75" customHeight="1">
      <c r="A233" s="30"/>
    </row>
    <row r="234" ht="15.75" customHeight="1">
      <c r="A234" s="30"/>
    </row>
    <row r="235" ht="15.75" customHeight="1">
      <c r="A235" s="30"/>
    </row>
    <row r="236" ht="15.75" customHeight="1">
      <c r="A236" s="30"/>
    </row>
    <row r="237" ht="15.75" customHeight="1">
      <c r="A237" s="30"/>
    </row>
    <row r="238" ht="15.75" customHeight="1">
      <c r="A238" s="30"/>
    </row>
    <row r="239" ht="15.75" customHeight="1">
      <c r="A239" s="30"/>
    </row>
    <row r="240" ht="15.75" customHeight="1">
      <c r="A240" s="30"/>
    </row>
    <row r="241" ht="15.75" customHeight="1">
      <c r="A241" s="30"/>
    </row>
    <row r="242" ht="15.75" customHeight="1">
      <c r="A242" s="30"/>
    </row>
    <row r="243" ht="15.75" customHeight="1">
      <c r="A243" s="30"/>
    </row>
    <row r="244" ht="15.75" customHeight="1">
      <c r="A244" s="30"/>
    </row>
    <row r="245" ht="15.75" customHeight="1">
      <c r="A245" s="30"/>
    </row>
    <row r="246" ht="15.75" customHeight="1">
      <c r="A246" s="30"/>
    </row>
    <row r="247" ht="15.75" customHeight="1">
      <c r="A247" s="30"/>
    </row>
    <row r="248" ht="15.75" customHeight="1">
      <c r="A248" s="30"/>
    </row>
    <row r="249" ht="15.75" customHeight="1">
      <c r="A249" s="30"/>
    </row>
    <row r="250" ht="15.75" customHeight="1">
      <c r="A250" s="30"/>
    </row>
    <row r="251" ht="15.75" customHeight="1">
      <c r="A251" s="30"/>
    </row>
    <row r="252" ht="15.75" customHeight="1">
      <c r="A252" s="30"/>
    </row>
    <row r="253" ht="15.75" customHeight="1">
      <c r="A253" s="30"/>
    </row>
    <row r="254" ht="15.75" customHeight="1">
      <c r="A254" s="30"/>
    </row>
    <row r="255" ht="15.75" customHeight="1">
      <c r="A255" s="30"/>
    </row>
    <row r="256" ht="15.75" customHeight="1">
      <c r="A256" s="30"/>
    </row>
    <row r="257" ht="15.75" customHeight="1">
      <c r="A257" s="30"/>
    </row>
    <row r="258" ht="15.75" customHeight="1">
      <c r="A258" s="30"/>
    </row>
    <row r="259" ht="15.75" customHeight="1">
      <c r="A259" s="30"/>
    </row>
    <row r="260" ht="15.75" customHeight="1">
      <c r="A260" s="30"/>
    </row>
    <row r="261" ht="15.75" customHeight="1">
      <c r="A261" s="30"/>
    </row>
    <row r="262" ht="15.75" customHeight="1">
      <c r="A262" s="30"/>
    </row>
    <row r="263" ht="15.75" customHeight="1">
      <c r="A263" s="30"/>
    </row>
    <row r="264" ht="15.75" customHeight="1">
      <c r="A264" s="30"/>
    </row>
    <row r="265" ht="15.75" customHeight="1">
      <c r="A265" s="30"/>
    </row>
    <row r="266" ht="15.75" customHeight="1">
      <c r="A266" s="30"/>
    </row>
    <row r="267" ht="15.75" customHeight="1">
      <c r="A267" s="30"/>
    </row>
    <row r="268" ht="15.75" customHeight="1">
      <c r="A268" s="30"/>
    </row>
    <row r="269" ht="15.75" customHeight="1">
      <c r="A269" s="30"/>
    </row>
    <row r="270" ht="15.75" customHeight="1">
      <c r="A270" s="30"/>
    </row>
    <row r="271" ht="15.75" customHeight="1">
      <c r="A271" s="30"/>
    </row>
    <row r="272" ht="15.75" customHeight="1">
      <c r="A272" s="30"/>
    </row>
    <row r="273" ht="15.75" customHeight="1">
      <c r="A273" s="30"/>
    </row>
    <row r="274" ht="15.75" customHeight="1">
      <c r="A274" s="30"/>
    </row>
    <row r="275" ht="15.75" customHeight="1">
      <c r="A275" s="30"/>
    </row>
    <row r="276" ht="15.75" customHeight="1">
      <c r="A276" s="30"/>
    </row>
    <row r="277" ht="15.75" customHeight="1">
      <c r="A277" s="30"/>
    </row>
    <row r="278" ht="15.75" customHeight="1">
      <c r="A278" s="30"/>
    </row>
    <row r="279" ht="15.75" customHeight="1">
      <c r="A279" s="30"/>
    </row>
    <row r="280" ht="15.75" customHeight="1">
      <c r="A280" s="30"/>
    </row>
    <row r="281" ht="15.75" customHeight="1">
      <c r="A281" s="30"/>
    </row>
    <row r="282" ht="15.75" customHeight="1">
      <c r="A282" s="30"/>
    </row>
    <row r="283" ht="15.75" customHeight="1">
      <c r="A283" s="30"/>
    </row>
    <row r="284" ht="15.75" customHeight="1">
      <c r="A284" s="30"/>
    </row>
    <row r="285" ht="15.75" customHeight="1">
      <c r="A285" s="30"/>
    </row>
    <row r="286" ht="15.75" customHeight="1">
      <c r="A286" s="30"/>
    </row>
    <row r="287" ht="15.75" customHeight="1">
      <c r="A287" s="30"/>
    </row>
    <row r="288" ht="15.75" customHeight="1">
      <c r="A288" s="30"/>
    </row>
    <row r="289" ht="15.75" customHeight="1">
      <c r="A289" s="30"/>
    </row>
    <row r="290" ht="15.75" customHeight="1">
      <c r="A290" s="30"/>
    </row>
    <row r="291" ht="15.75" customHeight="1">
      <c r="A291" s="30"/>
    </row>
    <row r="292" ht="15.75" customHeight="1">
      <c r="A292" s="30"/>
    </row>
    <row r="293" ht="15.75" customHeight="1">
      <c r="A293" s="30"/>
    </row>
    <row r="294" ht="15.75" customHeight="1">
      <c r="A294" s="30"/>
    </row>
    <row r="295" ht="15.75" customHeight="1">
      <c r="A295" s="30"/>
    </row>
    <row r="296" ht="15.75" customHeight="1">
      <c r="A296" s="30"/>
    </row>
    <row r="297" ht="15.75" customHeight="1">
      <c r="A297" s="30"/>
    </row>
    <row r="298" ht="15.75" customHeight="1">
      <c r="A298" s="30"/>
    </row>
    <row r="299" ht="15.75" customHeight="1">
      <c r="A299" s="30"/>
    </row>
    <row r="300" ht="15.75" customHeight="1">
      <c r="A300" s="30"/>
    </row>
    <row r="301" ht="15.75" customHeight="1">
      <c r="A301" s="30"/>
    </row>
    <row r="302" ht="15.75" customHeight="1">
      <c r="A302" s="30"/>
    </row>
    <row r="303" ht="15.75" customHeight="1">
      <c r="A303" s="30"/>
    </row>
    <row r="304" ht="15.75" customHeight="1">
      <c r="A304" s="30"/>
    </row>
    <row r="305" ht="15.75" customHeight="1">
      <c r="A305" s="30"/>
    </row>
    <row r="306" ht="15.75" customHeight="1">
      <c r="A306" s="30"/>
    </row>
    <row r="307" ht="15.75" customHeight="1">
      <c r="A307" s="30"/>
    </row>
    <row r="308" ht="15.75" customHeight="1">
      <c r="A308" s="30"/>
    </row>
    <row r="309" ht="15.75" customHeight="1">
      <c r="A309" s="30"/>
    </row>
    <row r="310" ht="15.75" customHeight="1">
      <c r="A310" s="30"/>
    </row>
    <row r="311" ht="15.75" customHeight="1">
      <c r="A311" s="30"/>
    </row>
    <row r="312" ht="15.75" customHeight="1">
      <c r="A312" s="30"/>
    </row>
    <row r="313" ht="15.75" customHeight="1">
      <c r="A313" s="30"/>
    </row>
    <row r="314" ht="15.75" customHeight="1">
      <c r="A314" s="30"/>
    </row>
    <row r="315" ht="15.75" customHeight="1">
      <c r="A315" s="30"/>
    </row>
    <row r="316" ht="15.75" customHeight="1">
      <c r="A316" s="30"/>
    </row>
    <row r="317" ht="15.75" customHeight="1">
      <c r="A317" s="30"/>
    </row>
    <row r="318" ht="15.75" customHeight="1">
      <c r="A318" s="30"/>
    </row>
    <row r="319" ht="15.75" customHeight="1">
      <c r="A319" s="30"/>
    </row>
    <row r="320" ht="15.75" customHeight="1">
      <c r="A320" s="30"/>
    </row>
    <row r="321" ht="15.75" customHeight="1">
      <c r="A321" s="30"/>
    </row>
    <row r="322" ht="15.75" customHeight="1">
      <c r="A322" s="30"/>
    </row>
    <row r="323" ht="15.75" customHeight="1">
      <c r="A323" s="30"/>
    </row>
    <row r="324" ht="15.75" customHeight="1">
      <c r="A324" s="30"/>
    </row>
    <row r="325" ht="15.75" customHeight="1">
      <c r="A325" s="30"/>
    </row>
    <row r="326" ht="15.75" customHeight="1">
      <c r="A326" s="30"/>
    </row>
    <row r="327" ht="15.75" customHeight="1">
      <c r="A327" s="30"/>
    </row>
    <row r="328" ht="15.75" customHeight="1">
      <c r="A328" s="30"/>
    </row>
    <row r="329" ht="15.75" customHeight="1">
      <c r="A329" s="30"/>
    </row>
    <row r="330" ht="15.75" customHeight="1">
      <c r="A330" s="30"/>
    </row>
    <row r="331" ht="15.75" customHeight="1">
      <c r="A331" s="30"/>
    </row>
    <row r="332" ht="15.75" customHeight="1">
      <c r="A332" s="30"/>
    </row>
    <row r="333" ht="15.75" customHeight="1">
      <c r="A333" s="30"/>
    </row>
    <row r="334" ht="15.75" customHeight="1">
      <c r="A334" s="30"/>
    </row>
    <row r="335" ht="15.75" customHeight="1">
      <c r="A335" s="30"/>
    </row>
    <row r="336" ht="15.75" customHeight="1">
      <c r="A336" s="30"/>
    </row>
    <row r="337" ht="15.75" customHeight="1">
      <c r="A337" s="30"/>
    </row>
    <row r="338" ht="15.75" customHeight="1">
      <c r="A338" s="30"/>
    </row>
    <row r="339" ht="15.75" customHeight="1">
      <c r="A339" s="30"/>
    </row>
    <row r="340" ht="15.75" customHeight="1">
      <c r="A340" s="30"/>
    </row>
    <row r="341" ht="15.75" customHeight="1">
      <c r="A341" s="30"/>
    </row>
    <row r="342" ht="15.75" customHeight="1">
      <c r="A342" s="30"/>
    </row>
    <row r="343" ht="15.75" customHeight="1">
      <c r="A343" s="30"/>
    </row>
    <row r="344" ht="15.75" customHeight="1">
      <c r="A344" s="30"/>
    </row>
    <row r="345" ht="15.75" customHeight="1">
      <c r="A345" s="30"/>
    </row>
    <row r="346" ht="15.75" customHeight="1">
      <c r="A346" s="30"/>
    </row>
    <row r="347" ht="15.75" customHeight="1">
      <c r="A347" s="30"/>
    </row>
    <row r="348" ht="15.75" customHeight="1">
      <c r="A348" s="30"/>
    </row>
    <row r="349" ht="15.75" customHeight="1">
      <c r="A349" s="30"/>
    </row>
    <row r="350" ht="15.75" customHeight="1">
      <c r="A350" s="30"/>
    </row>
    <row r="351" ht="15.75" customHeight="1">
      <c r="A351" s="30"/>
    </row>
    <row r="352" ht="15.75" customHeight="1">
      <c r="A352" s="30"/>
    </row>
    <row r="353" ht="15.75" customHeight="1">
      <c r="A353" s="30"/>
    </row>
    <row r="354" ht="15.75" customHeight="1">
      <c r="A354" s="30"/>
    </row>
    <row r="355" ht="15.75" customHeight="1">
      <c r="A355" s="30"/>
    </row>
    <row r="356" ht="15.75" customHeight="1">
      <c r="A356" s="30"/>
    </row>
    <row r="357" ht="15.75" customHeight="1">
      <c r="A357" s="30"/>
    </row>
    <row r="358" ht="15.75" customHeight="1">
      <c r="A358" s="30"/>
    </row>
    <row r="359" ht="15.75" customHeight="1">
      <c r="A359" s="30"/>
    </row>
    <row r="360" ht="15.75" customHeight="1">
      <c r="A360" s="30"/>
    </row>
    <row r="361" ht="15.75" customHeight="1">
      <c r="A361" s="30"/>
    </row>
    <row r="362" ht="15.75" customHeight="1">
      <c r="A362" s="30"/>
    </row>
    <row r="363" ht="15.75" customHeight="1">
      <c r="A363" s="30"/>
    </row>
    <row r="364" ht="15.75" customHeight="1">
      <c r="A364" s="30"/>
    </row>
    <row r="365" ht="15.75" customHeight="1">
      <c r="A365" s="30"/>
    </row>
    <row r="366" ht="15.75" customHeight="1">
      <c r="A366" s="30"/>
    </row>
    <row r="367" ht="15.75" customHeight="1">
      <c r="A367" s="30"/>
    </row>
    <row r="368" ht="15.75" customHeight="1">
      <c r="A368" s="30"/>
    </row>
    <row r="369" ht="15.75" customHeight="1">
      <c r="A369" s="30"/>
    </row>
    <row r="370" ht="15.75" customHeight="1">
      <c r="A370" s="30"/>
    </row>
    <row r="371" ht="15.75" customHeight="1">
      <c r="A371" s="30"/>
    </row>
    <row r="372" ht="15.75" customHeight="1">
      <c r="A372" s="30"/>
    </row>
    <row r="373" ht="15.75" customHeight="1">
      <c r="A373" s="30"/>
    </row>
    <row r="374" ht="15.75" customHeight="1">
      <c r="A374" s="30"/>
    </row>
    <row r="375" ht="15.75" customHeight="1">
      <c r="A375" s="30"/>
    </row>
    <row r="376" ht="15.75" customHeight="1">
      <c r="A376" s="30"/>
    </row>
    <row r="377" ht="15.75" customHeight="1">
      <c r="A377" s="30"/>
    </row>
    <row r="378" ht="15.75" customHeight="1">
      <c r="A378" s="30"/>
    </row>
    <row r="379" ht="15.75" customHeight="1">
      <c r="A379" s="30"/>
    </row>
    <row r="380" ht="15.75" customHeight="1">
      <c r="A380" s="30"/>
    </row>
    <row r="381" ht="15.75" customHeight="1">
      <c r="A381" s="30"/>
    </row>
    <row r="382" ht="15.75" customHeight="1">
      <c r="A382" s="30"/>
    </row>
    <row r="383" ht="15.75" customHeight="1">
      <c r="A383" s="30"/>
    </row>
    <row r="384" ht="15.75" customHeight="1">
      <c r="A384" s="30"/>
    </row>
    <row r="385" ht="15.75" customHeight="1">
      <c r="A385" s="30"/>
    </row>
    <row r="386" ht="15.75" customHeight="1">
      <c r="A386" s="30"/>
    </row>
    <row r="387" ht="15.75" customHeight="1">
      <c r="A387" s="30"/>
    </row>
    <row r="388" ht="15.75" customHeight="1">
      <c r="A388" s="30"/>
    </row>
    <row r="389" ht="15.75" customHeight="1">
      <c r="A389" s="30"/>
    </row>
    <row r="390" ht="15.75" customHeight="1">
      <c r="A390" s="30"/>
    </row>
    <row r="391" ht="15.75" customHeight="1">
      <c r="A391" s="30"/>
    </row>
    <row r="392" ht="15.75" customHeight="1">
      <c r="A392" s="30"/>
    </row>
    <row r="393" ht="15.75" customHeight="1">
      <c r="A393" s="30"/>
    </row>
    <row r="394" ht="15.75" customHeight="1">
      <c r="A394" s="30"/>
    </row>
    <row r="395" ht="15.75" customHeight="1">
      <c r="A395" s="30"/>
    </row>
    <row r="396" ht="15.75" customHeight="1">
      <c r="A396" s="30"/>
    </row>
    <row r="397" ht="15.75" customHeight="1">
      <c r="A397" s="30"/>
    </row>
    <row r="398" ht="15.75" customHeight="1">
      <c r="A398" s="30"/>
    </row>
    <row r="399" ht="15.75" customHeight="1">
      <c r="A399" s="30"/>
    </row>
    <row r="400" ht="15.75" customHeight="1">
      <c r="A400" s="30"/>
    </row>
    <row r="401" ht="15.75" customHeight="1">
      <c r="A401" s="30"/>
    </row>
    <row r="402" ht="15.75" customHeight="1">
      <c r="A402" s="30"/>
    </row>
    <row r="403" ht="15.75" customHeight="1">
      <c r="A403" s="30"/>
    </row>
    <row r="404" ht="15.75" customHeight="1">
      <c r="A404" s="30"/>
    </row>
    <row r="405" ht="15.75" customHeight="1">
      <c r="A405" s="30"/>
    </row>
    <row r="406" ht="15.75" customHeight="1">
      <c r="A406" s="30"/>
    </row>
    <row r="407" ht="15.75" customHeight="1">
      <c r="A407" s="30"/>
    </row>
    <row r="408" ht="15.75" customHeight="1">
      <c r="A408" s="30"/>
    </row>
    <row r="409" ht="15.75" customHeight="1">
      <c r="A409" s="30"/>
    </row>
    <row r="410" ht="15.75" customHeight="1">
      <c r="A410" s="30"/>
    </row>
    <row r="411" ht="15.75" customHeight="1">
      <c r="A411" s="30"/>
    </row>
    <row r="412" ht="15.75" customHeight="1">
      <c r="A412" s="30"/>
    </row>
    <row r="413" ht="15.75" customHeight="1">
      <c r="A413" s="30"/>
    </row>
    <row r="414" ht="15.75" customHeight="1">
      <c r="A414" s="30"/>
    </row>
    <row r="415" ht="15.75" customHeight="1">
      <c r="A415" s="30"/>
    </row>
    <row r="416" ht="15.75" customHeight="1">
      <c r="A416" s="30"/>
    </row>
    <row r="417" ht="15.75" customHeight="1">
      <c r="A417" s="30"/>
    </row>
    <row r="418" ht="15.75" customHeight="1">
      <c r="A418" s="30"/>
    </row>
    <row r="419" ht="15.75" customHeight="1">
      <c r="A419" s="30"/>
    </row>
    <row r="420" ht="15.75" customHeight="1">
      <c r="A420" s="30"/>
    </row>
    <row r="421" ht="15.75" customHeight="1">
      <c r="A421" s="30"/>
    </row>
    <row r="422" ht="15.75" customHeight="1">
      <c r="A422" s="30"/>
    </row>
    <row r="423" ht="15.75" customHeight="1">
      <c r="A423" s="30"/>
    </row>
    <row r="424" ht="15.75" customHeight="1">
      <c r="A424" s="30"/>
    </row>
    <row r="425" ht="15.75" customHeight="1">
      <c r="A425" s="30"/>
    </row>
    <row r="426" ht="15.75" customHeight="1">
      <c r="A426" s="30"/>
    </row>
    <row r="427" ht="15.75" customHeight="1">
      <c r="A427" s="30"/>
    </row>
    <row r="428" ht="15.75" customHeight="1">
      <c r="A428" s="30"/>
    </row>
    <row r="429" ht="15.75" customHeight="1">
      <c r="A429" s="30"/>
    </row>
    <row r="430" ht="15.75" customHeight="1">
      <c r="A430" s="30"/>
    </row>
    <row r="431" ht="15.75" customHeight="1">
      <c r="A431" s="30"/>
    </row>
    <row r="432" ht="15.75" customHeight="1">
      <c r="A432" s="30"/>
    </row>
    <row r="433" ht="15.75" customHeight="1">
      <c r="A433" s="30"/>
    </row>
    <row r="434" ht="15.75" customHeight="1">
      <c r="A434" s="30"/>
    </row>
    <row r="435" ht="15.75" customHeight="1">
      <c r="A435" s="30"/>
    </row>
    <row r="436" ht="15.75" customHeight="1">
      <c r="A436" s="30"/>
    </row>
    <row r="437" ht="15.75" customHeight="1">
      <c r="A437" s="30"/>
    </row>
    <row r="438" ht="15.75" customHeight="1">
      <c r="A438" s="30"/>
    </row>
    <row r="439" ht="15.75" customHeight="1">
      <c r="A439" s="30"/>
    </row>
    <row r="440" ht="15.75" customHeight="1">
      <c r="A440" s="30"/>
    </row>
    <row r="441" ht="15.75" customHeight="1">
      <c r="A441" s="30"/>
    </row>
    <row r="442" ht="15.75" customHeight="1">
      <c r="A442" s="30"/>
    </row>
    <row r="443" ht="15.75" customHeight="1">
      <c r="A443" s="30"/>
    </row>
    <row r="444" ht="15.75" customHeight="1">
      <c r="A444" s="30"/>
    </row>
    <row r="445" ht="15.75" customHeight="1">
      <c r="A445" s="30"/>
    </row>
    <row r="446" ht="15.75" customHeight="1">
      <c r="A446" s="30"/>
    </row>
    <row r="447" ht="15.75" customHeight="1">
      <c r="A447" s="30"/>
    </row>
    <row r="448" ht="15.75" customHeight="1">
      <c r="A448" s="30"/>
    </row>
    <row r="449" ht="15.75" customHeight="1">
      <c r="A449" s="30"/>
    </row>
    <row r="450" ht="15.75" customHeight="1">
      <c r="A450" s="30"/>
    </row>
    <row r="451" ht="15.75" customHeight="1">
      <c r="A451" s="30"/>
    </row>
    <row r="452" ht="15.75" customHeight="1">
      <c r="A452" s="30"/>
    </row>
    <row r="453" ht="15.75" customHeight="1">
      <c r="A453" s="30"/>
    </row>
    <row r="454" ht="15.75" customHeight="1">
      <c r="A454" s="30"/>
    </row>
    <row r="455" ht="15.75" customHeight="1">
      <c r="A455" s="30"/>
    </row>
    <row r="456" ht="15.75" customHeight="1">
      <c r="A456" s="30"/>
    </row>
    <row r="457" ht="15.75" customHeight="1">
      <c r="A457" s="30"/>
    </row>
    <row r="458" ht="15.75" customHeight="1">
      <c r="A458" s="30"/>
    </row>
    <row r="459" ht="15.75" customHeight="1">
      <c r="A459" s="30"/>
    </row>
    <row r="460" ht="15.75" customHeight="1">
      <c r="A460" s="30"/>
    </row>
    <row r="461" ht="15.75" customHeight="1">
      <c r="A461" s="30"/>
    </row>
    <row r="462" ht="15.75" customHeight="1">
      <c r="A462" s="30"/>
    </row>
    <row r="463" ht="15.75" customHeight="1">
      <c r="A463" s="30"/>
    </row>
    <row r="464" ht="15.75" customHeight="1">
      <c r="A464" s="30"/>
    </row>
    <row r="465" ht="15.75" customHeight="1">
      <c r="A465" s="30"/>
    </row>
    <row r="466" ht="15.75" customHeight="1">
      <c r="A466" s="30"/>
    </row>
    <row r="467" ht="15.75" customHeight="1">
      <c r="A467" s="30"/>
    </row>
    <row r="468" ht="15.75" customHeight="1">
      <c r="A468" s="30"/>
    </row>
    <row r="469" ht="15.75" customHeight="1">
      <c r="A469" s="30"/>
    </row>
    <row r="470" ht="15.75" customHeight="1">
      <c r="A470" s="30"/>
    </row>
    <row r="471" ht="15.75" customHeight="1">
      <c r="A471" s="30"/>
    </row>
    <row r="472" ht="15.75" customHeight="1">
      <c r="A472" s="30"/>
    </row>
    <row r="473" ht="15.75" customHeight="1">
      <c r="A473" s="30"/>
    </row>
    <row r="474" ht="15.75" customHeight="1">
      <c r="A474" s="30"/>
    </row>
    <row r="475" ht="15.75" customHeight="1">
      <c r="A475" s="30"/>
    </row>
    <row r="476" ht="15.75" customHeight="1">
      <c r="A476" s="30"/>
    </row>
    <row r="477" ht="15.75" customHeight="1">
      <c r="A477" s="30"/>
    </row>
    <row r="478" ht="15.75" customHeight="1">
      <c r="A478" s="30"/>
    </row>
    <row r="479" ht="15.75" customHeight="1">
      <c r="A479" s="30"/>
    </row>
    <row r="480" ht="15.75" customHeight="1">
      <c r="A480" s="30"/>
    </row>
    <row r="481" ht="15.75" customHeight="1">
      <c r="A481" s="30"/>
    </row>
    <row r="482" ht="15.75" customHeight="1">
      <c r="A482" s="30"/>
    </row>
    <row r="483" ht="15.75" customHeight="1">
      <c r="A483" s="30"/>
    </row>
    <row r="484" ht="15.75" customHeight="1">
      <c r="A484" s="30"/>
    </row>
    <row r="485" ht="15.75" customHeight="1">
      <c r="A485" s="30"/>
    </row>
    <row r="486" ht="15.75" customHeight="1">
      <c r="A486" s="30"/>
    </row>
    <row r="487" ht="15.75" customHeight="1">
      <c r="A487" s="30"/>
    </row>
    <row r="488" ht="15.75" customHeight="1">
      <c r="A488" s="30"/>
    </row>
    <row r="489" ht="15.75" customHeight="1">
      <c r="A489" s="30"/>
    </row>
    <row r="490" ht="15.75" customHeight="1">
      <c r="A490" s="30"/>
    </row>
    <row r="491" ht="15.75" customHeight="1">
      <c r="A491" s="30"/>
    </row>
    <row r="492" ht="15.75" customHeight="1">
      <c r="A492" s="30"/>
    </row>
    <row r="493" ht="15.75" customHeight="1">
      <c r="A493" s="30"/>
    </row>
    <row r="494" ht="15.75" customHeight="1">
      <c r="A494" s="30"/>
    </row>
    <row r="495" ht="15.75" customHeight="1">
      <c r="A495" s="30"/>
    </row>
    <row r="496" ht="15.75" customHeight="1">
      <c r="A496" s="30"/>
    </row>
    <row r="497" ht="15.75" customHeight="1">
      <c r="A497" s="30"/>
    </row>
    <row r="498" ht="15.75" customHeight="1">
      <c r="A498" s="30"/>
    </row>
    <row r="499" ht="15.75" customHeight="1">
      <c r="A499" s="30"/>
    </row>
    <row r="500" ht="15.75" customHeight="1">
      <c r="A500" s="30"/>
    </row>
    <row r="501" ht="15.75" customHeight="1">
      <c r="A501" s="30"/>
    </row>
    <row r="502" ht="15.75" customHeight="1">
      <c r="A502" s="30"/>
    </row>
    <row r="503" ht="15.75" customHeight="1">
      <c r="A503" s="30"/>
    </row>
    <row r="504" ht="15.75" customHeight="1">
      <c r="A504" s="30"/>
    </row>
    <row r="505" ht="15.75" customHeight="1">
      <c r="A505" s="30"/>
    </row>
    <row r="506" ht="15.75" customHeight="1">
      <c r="A506" s="30"/>
    </row>
    <row r="507" ht="15.75" customHeight="1">
      <c r="A507" s="30"/>
    </row>
    <row r="508" ht="15.75" customHeight="1">
      <c r="A508" s="30"/>
    </row>
    <row r="509" ht="15.75" customHeight="1">
      <c r="A509" s="30"/>
    </row>
    <row r="510" ht="15.75" customHeight="1">
      <c r="A510" s="30"/>
    </row>
    <row r="511" ht="15.75" customHeight="1">
      <c r="A511" s="30"/>
    </row>
    <row r="512" ht="15.75" customHeight="1">
      <c r="A512" s="30"/>
    </row>
    <row r="513" ht="15.75" customHeight="1">
      <c r="A513" s="30"/>
    </row>
    <row r="514" ht="15.75" customHeight="1">
      <c r="A514" s="30"/>
    </row>
    <row r="515" ht="15.75" customHeight="1">
      <c r="A515" s="30"/>
    </row>
    <row r="516" ht="15.75" customHeight="1">
      <c r="A516" s="30"/>
    </row>
    <row r="517" ht="15.75" customHeight="1">
      <c r="A517" s="30"/>
    </row>
    <row r="518" ht="15.75" customHeight="1">
      <c r="A518" s="30"/>
    </row>
    <row r="519" ht="15.75" customHeight="1">
      <c r="A519" s="30"/>
    </row>
    <row r="520" ht="15.75" customHeight="1">
      <c r="A520" s="30"/>
    </row>
    <row r="521" ht="15.75" customHeight="1">
      <c r="A521" s="30"/>
    </row>
    <row r="522" ht="15.75" customHeight="1">
      <c r="A522" s="30"/>
    </row>
    <row r="523" ht="15.75" customHeight="1">
      <c r="A523" s="30"/>
    </row>
    <row r="524" ht="15.75" customHeight="1">
      <c r="A524" s="30"/>
    </row>
    <row r="525" ht="15.75" customHeight="1">
      <c r="A525" s="30"/>
    </row>
    <row r="526" ht="15.75" customHeight="1">
      <c r="A526" s="30"/>
    </row>
    <row r="527" ht="15.75" customHeight="1">
      <c r="A527" s="30"/>
    </row>
    <row r="528" ht="15.75" customHeight="1">
      <c r="A528" s="30"/>
    </row>
    <row r="529" ht="15.75" customHeight="1">
      <c r="A529" s="30"/>
    </row>
    <row r="530" ht="15.75" customHeight="1">
      <c r="A530" s="30"/>
    </row>
    <row r="531" ht="15.75" customHeight="1">
      <c r="A531" s="30"/>
    </row>
    <row r="532" ht="15.75" customHeight="1">
      <c r="A532" s="30"/>
    </row>
    <row r="533" ht="15.75" customHeight="1">
      <c r="A533" s="30"/>
    </row>
    <row r="534" ht="15.75" customHeight="1">
      <c r="A534" s="30"/>
    </row>
    <row r="535" ht="15.75" customHeight="1">
      <c r="A535" s="30"/>
    </row>
    <row r="536" ht="15.75" customHeight="1">
      <c r="A536" s="30"/>
    </row>
    <row r="537" ht="15.75" customHeight="1">
      <c r="A537" s="30"/>
    </row>
    <row r="538" ht="15.75" customHeight="1">
      <c r="A538" s="30"/>
    </row>
    <row r="539" ht="15.75" customHeight="1">
      <c r="A539" s="30"/>
    </row>
    <row r="540" ht="15.75" customHeight="1">
      <c r="A540" s="30"/>
    </row>
    <row r="541" ht="15.75" customHeight="1">
      <c r="A541" s="30"/>
    </row>
    <row r="542" ht="15.75" customHeight="1">
      <c r="A542" s="30"/>
    </row>
    <row r="543" ht="15.75" customHeight="1">
      <c r="A543" s="30"/>
    </row>
    <row r="544" ht="15.75" customHeight="1">
      <c r="A544" s="30"/>
    </row>
    <row r="545" ht="15.75" customHeight="1">
      <c r="A545" s="30"/>
    </row>
    <row r="546" ht="15.75" customHeight="1">
      <c r="A546" s="30"/>
    </row>
    <row r="547" ht="15.75" customHeight="1">
      <c r="A547" s="30"/>
    </row>
    <row r="548" ht="15.75" customHeight="1">
      <c r="A548" s="30"/>
    </row>
    <row r="549" ht="15.75" customHeight="1">
      <c r="A549" s="30"/>
    </row>
    <row r="550" ht="15.75" customHeight="1">
      <c r="A550" s="30"/>
    </row>
    <row r="551" ht="15.75" customHeight="1">
      <c r="A551" s="30"/>
    </row>
    <row r="552" ht="15.75" customHeight="1">
      <c r="A552" s="30"/>
    </row>
    <row r="553" ht="15.75" customHeight="1">
      <c r="A553" s="30"/>
    </row>
    <row r="554" ht="15.75" customHeight="1">
      <c r="A554" s="30"/>
    </row>
    <row r="555" ht="15.75" customHeight="1">
      <c r="A555" s="30"/>
    </row>
    <row r="556" ht="15.75" customHeight="1">
      <c r="A556" s="30"/>
    </row>
    <row r="557" ht="15.75" customHeight="1">
      <c r="A557" s="30"/>
    </row>
    <row r="558" ht="15.75" customHeight="1">
      <c r="A558" s="30"/>
    </row>
    <row r="559" ht="15.75" customHeight="1">
      <c r="A559" s="30"/>
    </row>
    <row r="560" ht="15.75" customHeight="1">
      <c r="A560" s="30"/>
    </row>
    <row r="561" ht="15.75" customHeight="1">
      <c r="A561" s="30"/>
    </row>
    <row r="562" ht="15.75" customHeight="1">
      <c r="A562" s="30"/>
    </row>
    <row r="563" ht="15.75" customHeight="1">
      <c r="A563" s="30"/>
    </row>
    <row r="564" ht="15.75" customHeight="1">
      <c r="A564" s="30"/>
    </row>
    <row r="565" ht="15.75" customHeight="1">
      <c r="A565" s="30"/>
    </row>
    <row r="566" ht="15.75" customHeight="1">
      <c r="A566" s="30"/>
    </row>
    <row r="567" ht="15.75" customHeight="1">
      <c r="A567" s="30"/>
    </row>
    <row r="568" ht="15.75" customHeight="1">
      <c r="A568" s="30"/>
    </row>
    <row r="569" ht="15.75" customHeight="1">
      <c r="A569" s="30"/>
    </row>
    <row r="570" ht="15.75" customHeight="1">
      <c r="A570" s="30"/>
    </row>
    <row r="571" ht="15.75" customHeight="1">
      <c r="A571" s="30"/>
    </row>
    <row r="572" ht="15.75" customHeight="1">
      <c r="A572" s="30"/>
    </row>
    <row r="573" ht="15.75" customHeight="1">
      <c r="A573" s="30"/>
    </row>
    <row r="574" ht="15.75" customHeight="1">
      <c r="A574" s="30"/>
    </row>
    <row r="575" ht="15.75" customHeight="1">
      <c r="A575" s="30"/>
    </row>
    <row r="576" ht="15.75" customHeight="1">
      <c r="A576" s="30"/>
    </row>
    <row r="577" ht="15.75" customHeight="1">
      <c r="A577" s="30"/>
    </row>
    <row r="578" ht="15.75" customHeight="1">
      <c r="A578" s="30"/>
    </row>
    <row r="579" ht="15.75" customHeight="1">
      <c r="A579" s="30"/>
    </row>
    <row r="580" ht="15.75" customHeight="1">
      <c r="A580" s="30"/>
    </row>
    <row r="581" ht="15.75" customHeight="1">
      <c r="A581" s="30"/>
    </row>
    <row r="582" ht="15.75" customHeight="1">
      <c r="A582" s="30"/>
    </row>
    <row r="583" ht="15.75" customHeight="1">
      <c r="A583" s="30"/>
    </row>
    <row r="584" ht="15.75" customHeight="1">
      <c r="A584" s="30"/>
    </row>
    <row r="585" ht="15.75" customHeight="1">
      <c r="A585" s="30"/>
    </row>
    <row r="586" ht="15.75" customHeight="1">
      <c r="A586" s="30"/>
    </row>
    <row r="587" ht="15.75" customHeight="1">
      <c r="A587" s="30"/>
    </row>
    <row r="588" ht="15.75" customHeight="1">
      <c r="A588" s="30"/>
    </row>
    <row r="589" ht="15.75" customHeight="1">
      <c r="A589" s="30"/>
    </row>
    <row r="590" ht="15.75" customHeight="1">
      <c r="A590" s="30"/>
    </row>
    <row r="591" ht="15.75" customHeight="1">
      <c r="A591" s="30"/>
    </row>
    <row r="592" ht="15.75" customHeight="1">
      <c r="A592" s="30"/>
    </row>
    <row r="593" ht="15.75" customHeight="1">
      <c r="A593" s="30"/>
    </row>
    <row r="594" ht="15.75" customHeight="1">
      <c r="A594" s="30"/>
    </row>
    <row r="595" ht="15.75" customHeight="1">
      <c r="A595" s="30"/>
    </row>
    <row r="596" ht="15.75" customHeight="1">
      <c r="A596" s="30"/>
    </row>
    <row r="597" ht="15.75" customHeight="1">
      <c r="A597" s="30"/>
    </row>
    <row r="598" ht="15.75" customHeight="1">
      <c r="A598" s="30"/>
    </row>
    <row r="599" ht="15.75" customHeight="1">
      <c r="A599" s="30"/>
    </row>
    <row r="600" ht="15.75" customHeight="1">
      <c r="A600" s="30"/>
    </row>
    <row r="601" ht="15.75" customHeight="1">
      <c r="A601" s="30"/>
    </row>
    <row r="602" ht="15.75" customHeight="1">
      <c r="A602" s="30"/>
    </row>
    <row r="603" ht="15.75" customHeight="1">
      <c r="A603" s="30"/>
    </row>
    <row r="604" ht="15.75" customHeight="1">
      <c r="A604" s="30"/>
    </row>
    <row r="605" ht="15.75" customHeight="1">
      <c r="A605" s="30"/>
    </row>
    <row r="606" ht="15.75" customHeight="1">
      <c r="A606" s="30"/>
    </row>
    <row r="607" ht="15.75" customHeight="1">
      <c r="A607" s="30"/>
    </row>
    <row r="608" ht="15.75" customHeight="1">
      <c r="A608" s="30"/>
    </row>
    <row r="609" ht="15.75" customHeight="1">
      <c r="A609" s="30"/>
    </row>
    <row r="610" ht="15.75" customHeight="1">
      <c r="A610" s="30"/>
    </row>
    <row r="611" ht="15.75" customHeight="1">
      <c r="A611" s="30"/>
    </row>
    <row r="612" ht="15.75" customHeight="1">
      <c r="A612" s="30"/>
    </row>
    <row r="613" ht="15.75" customHeight="1">
      <c r="A613" s="30"/>
    </row>
    <row r="614" ht="15.75" customHeight="1">
      <c r="A614" s="30"/>
    </row>
    <row r="615" ht="15.75" customHeight="1">
      <c r="A615" s="30"/>
    </row>
    <row r="616" ht="15.75" customHeight="1">
      <c r="A616" s="30"/>
    </row>
    <row r="617" ht="15.75" customHeight="1">
      <c r="A617" s="30"/>
    </row>
    <row r="618" ht="15.75" customHeight="1">
      <c r="A618" s="30"/>
    </row>
    <row r="619" ht="15.75" customHeight="1">
      <c r="A619" s="30"/>
    </row>
    <row r="620" ht="15.75" customHeight="1">
      <c r="A620" s="30"/>
    </row>
    <row r="621" ht="15.75" customHeight="1">
      <c r="A621" s="30"/>
    </row>
    <row r="622" ht="15.75" customHeight="1">
      <c r="A622" s="30"/>
    </row>
    <row r="623" ht="15.75" customHeight="1">
      <c r="A623" s="30"/>
    </row>
    <row r="624" ht="15.75" customHeight="1">
      <c r="A624" s="30"/>
    </row>
    <row r="625" ht="15.75" customHeight="1">
      <c r="A625" s="30"/>
    </row>
    <row r="626" ht="15.75" customHeight="1">
      <c r="A626" s="30"/>
    </row>
    <row r="627" ht="15.75" customHeight="1">
      <c r="A627" s="30"/>
    </row>
    <row r="628" ht="15.75" customHeight="1">
      <c r="A628" s="30"/>
    </row>
    <row r="629" ht="15.75" customHeight="1">
      <c r="A629" s="30"/>
    </row>
    <row r="630" ht="15.75" customHeight="1">
      <c r="A630" s="30"/>
    </row>
    <row r="631" ht="15.75" customHeight="1">
      <c r="A631" s="30"/>
    </row>
    <row r="632" ht="15.75" customHeight="1">
      <c r="A632" s="30"/>
    </row>
    <row r="633" ht="15.75" customHeight="1">
      <c r="A633" s="30"/>
    </row>
    <row r="634" ht="15.75" customHeight="1">
      <c r="A634" s="30"/>
    </row>
    <row r="635" ht="15.75" customHeight="1">
      <c r="A635" s="30"/>
    </row>
    <row r="636" ht="15.75" customHeight="1">
      <c r="A636" s="30"/>
    </row>
    <row r="637" ht="15.75" customHeight="1">
      <c r="A637" s="30"/>
    </row>
    <row r="638" ht="15.75" customHeight="1">
      <c r="A638" s="30"/>
    </row>
    <row r="639" ht="15.75" customHeight="1">
      <c r="A639" s="30"/>
    </row>
    <row r="640" ht="15.75" customHeight="1">
      <c r="A640" s="30"/>
    </row>
    <row r="641" ht="15.75" customHeight="1">
      <c r="A641" s="30"/>
    </row>
    <row r="642" ht="15.75" customHeight="1">
      <c r="A642" s="30"/>
    </row>
    <row r="643" ht="15.75" customHeight="1">
      <c r="A643" s="30"/>
    </row>
    <row r="644" ht="15.75" customHeight="1">
      <c r="A644" s="30"/>
    </row>
    <row r="645" ht="15.75" customHeight="1">
      <c r="A645" s="30"/>
    </row>
    <row r="646" ht="15.75" customHeight="1">
      <c r="A646" s="30"/>
    </row>
    <row r="647" ht="15.75" customHeight="1">
      <c r="A647" s="30"/>
    </row>
    <row r="648" ht="15.75" customHeight="1">
      <c r="A648" s="30"/>
    </row>
    <row r="649" ht="15.75" customHeight="1">
      <c r="A649" s="30"/>
    </row>
    <row r="650" ht="15.75" customHeight="1">
      <c r="A650" s="30"/>
    </row>
    <row r="651" ht="15.75" customHeight="1">
      <c r="A651" s="30"/>
    </row>
    <row r="652" ht="15.75" customHeight="1">
      <c r="A652" s="30"/>
    </row>
    <row r="653" ht="15.75" customHeight="1">
      <c r="A653" s="30"/>
    </row>
    <row r="654" ht="15.75" customHeight="1">
      <c r="A654" s="30"/>
    </row>
    <row r="655" ht="15.75" customHeight="1">
      <c r="A655" s="30"/>
    </row>
    <row r="656" ht="15.75" customHeight="1">
      <c r="A656" s="30"/>
    </row>
    <row r="657" ht="15.75" customHeight="1">
      <c r="A657" s="30"/>
    </row>
    <row r="658" ht="15.75" customHeight="1">
      <c r="A658" s="30"/>
    </row>
    <row r="659" ht="15.75" customHeight="1">
      <c r="A659" s="30"/>
    </row>
    <row r="660" ht="15.75" customHeight="1">
      <c r="A660" s="30"/>
    </row>
    <row r="661" ht="15.75" customHeight="1">
      <c r="A661" s="30"/>
    </row>
    <row r="662" ht="15.75" customHeight="1">
      <c r="A662" s="30"/>
    </row>
    <row r="663" ht="15.75" customHeight="1">
      <c r="A663" s="30"/>
    </row>
    <row r="664" ht="15.75" customHeight="1">
      <c r="A664" s="30"/>
    </row>
    <row r="665" ht="15.75" customHeight="1">
      <c r="A665" s="30"/>
    </row>
    <row r="666" ht="15.75" customHeight="1">
      <c r="A666" s="30"/>
    </row>
    <row r="667" ht="15.75" customHeight="1">
      <c r="A667" s="30"/>
    </row>
    <row r="668" ht="15.75" customHeight="1">
      <c r="A668" s="30"/>
    </row>
    <row r="669" ht="15.75" customHeight="1">
      <c r="A669" s="30"/>
    </row>
    <row r="670" ht="15.75" customHeight="1">
      <c r="A670" s="30"/>
    </row>
    <row r="671" ht="15.75" customHeight="1">
      <c r="A671" s="30"/>
    </row>
    <row r="672" ht="15.75" customHeight="1">
      <c r="A672" s="30"/>
    </row>
    <row r="673" ht="15.75" customHeight="1">
      <c r="A673" s="30"/>
    </row>
    <row r="674" ht="15.75" customHeight="1">
      <c r="A674" s="30"/>
    </row>
    <row r="675" ht="15.75" customHeight="1">
      <c r="A675" s="30"/>
    </row>
    <row r="676" ht="15.75" customHeight="1">
      <c r="A676" s="30"/>
    </row>
    <row r="677" ht="15.75" customHeight="1">
      <c r="A677" s="30"/>
    </row>
    <row r="678" ht="15.75" customHeight="1">
      <c r="A678" s="30"/>
    </row>
    <row r="679" ht="15.75" customHeight="1">
      <c r="A679" s="30"/>
    </row>
    <row r="680" ht="15.75" customHeight="1">
      <c r="A680" s="30"/>
    </row>
    <row r="681" ht="15.75" customHeight="1">
      <c r="A681" s="30"/>
    </row>
    <row r="682" ht="15.75" customHeight="1">
      <c r="A682" s="30"/>
    </row>
    <row r="683" ht="15.75" customHeight="1">
      <c r="A683" s="30"/>
    </row>
    <row r="684" ht="15.75" customHeight="1">
      <c r="A684" s="30"/>
    </row>
    <row r="685" ht="15.75" customHeight="1">
      <c r="A685" s="30"/>
    </row>
    <row r="686" ht="15.75" customHeight="1">
      <c r="A686" s="30"/>
    </row>
    <row r="687" ht="15.75" customHeight="1">
      <c r="A687" s="30"/>
    </row>
    <row r="688" ht="15.75" customHeight="1">
      <c r="A688" s="30"/>
    </row>
    <row r="689" ht="15.75" customHeight="1">
      <c r="A689" s="30"/>
    </row>
    <row r="690" ht="15.75" customHeight="1">
      <c r="A690" s="30"/>
    </row>
    <row r="691" ht="15.75" customHeight="1">
      <c r="A691" s="30"/>
    </row>
    <row r="692" ht="15.75" customHeight="1">
      <c r="A692" s="30"/>
    </row>
    <row r="693" ht="15.75" customHeight="1">
      <c r="A693" s="30"/>
    </row>
    <row r="694" ht="15.75" customHeight="1">
      <c r="A694" s="30"/>
    </row>
    <row r="695" ht="15.75" customHeight="1">
      <c r="A695" s="30"/>
    </row>
    <row r="696" ht="15.75" customHeight="1">
      <c r="A696" s="30"/>
    </row>
    <row r="697" ht="15.75" customHeight="1">
      <c r="A697" s="30"/>
    </row>
    <row r="698" ht="15.75" customHeight="1">
      <c r="A698" s="30"/>
    </row>
    <row r="699" ht="15.75" customHeight="1">
      <c r="A699" s="30"/>
    </row>
    <row r="700" ht="15.75" customHeight="1">
      <c r="A700" s="30"/>
    </row>
    <row r="701" ht="15.75" customHeight="1">
      <c r="A701" s="30"/>
    </row>
    <row r="702" ht="15.75" customHeight="1">
      <c r="A702" s="30"/>
    </row>
    <row r="703" ht="15.75" customHeight="1">
      <c r="A703" s="30"/>
    </row>
    <row r="704" ht="15.75" customHeight="1">
      <c r="A704" s="30"/>
    </row>
    <row r="705" ht="15.75" customHeight="1">
      <c r="A705" s="30"/>
    </row>
    <row r="706" ht="15.75" customHeight="1">
      <c r="A706" s="30"/>
    </row>
    <row r="707" ht="15.75" customHeight="1">
      <c r="A707" s="30"/>
    </row>
    <row r="708" ht="15.75" customHeight="1">
      <c r="A708" s="30"/>
    </row>
    <row r="709" ht="15.75" customHeight="1">
      <c r="A709" s="30"/>
    </row>
    <row r="710" ht="15.75" customHeight="1">
      <c r="A710" s="30"/>
    </row>
    <row r="711" ht="15.75" customHeight="1">
      <c r="A711" s="30"/>
    </row>
    <row r="712" ht="15.75" customHeight="1">
      <c r="A712" s="30"/>
    </row>
    <row r="713" ht="15.75" customHeight="1">
      <c r="A713" s="30"/>
    </row>
    <row r="714" ht="15.75" customHeight="1">
      <c r="A714" s="30"/>
    </row>
    <row r="715" ht="15.75" customHeight="1">
      <c r="A715" s="30"/>
    </row>
    <row r="716" ht="15.75" customHeight="1">
      <c r="A716" s="30"/>
    </row>
    <row r="717" ht="15.75" customHeight="1">
      <c r="A717" s="30"/>
    </row>
    <row r="718" ht="15.75" customHeight="1">
      <c r="A718" s="30"/>
    </row>
    <row r="719" ht="15.75" customHeight="1">
      <c r="A719" s="30"/>
    </row>
    <row r="720" ht="15.75" customHeight="1">
      <c r="A720" s="30"/>
    </row>
    <row r="721" ht="15.75" customHeight="1">
      <c r="A721" s="30"/>
    </row>
    <row r="722" ht="15.75" customHeight="1">
      <c r="A722" s="30"/>
    </row>
    <row r="723" ht="15.75" customHeight="1">
      <c r="A723" s="30"/>
    </row>
    <row r="724" ht="15.75" customHeight="1">
      <c r="A724" s="30"/>
    </row>
    <row r="725" ht="15.75" customHeight="1">
      <c r="A725" s="30"/>
    </row>
    <row r="726" ht="15.75" customHeight="1">
      <c r="A726" s="30"/>
    </row>
    <row r="727" ht="15.75" customHeight="1">
      <c r="A727" s="30"/>
    </row>
    <row r="728" ht="15.75" customHeight="1">
      <c r="A728" s="30"/>
    </row>
    <row r="729" ht="15.75" customHeight="1">
      <c r="A729" s="30"/>
    </row>
    <row r="730" ht="15.75" customHeight="1">
      <c r="A730" s="30"/>
    </row>
    <row r="731" ht="15.75" customHeight="1">
      <c r="A731" s="30"/>
    </row>
    <row r="732" ht="15.75" customHeight="1">
      <c r="A732" s="30"/>
    </row>
    <row r="733" ht="15.75" customHeight="1">
      <c r="A733" s="30"/>
    </row>
    <row r="734" ht="15.75" customHeight="1">
      <c r="A734" s="30"/>
    </row>
    <row r="735" ht="15.75" customHeight="1">
      <c r="A735" s="30"/>
    </row>
    <row r="736" ht="15.75" customHeight="1">
      <c r="A736" s="30"/>
    </row>
    <row r="737" ht="15.75" customHeight="1">
      <c r="A737" s="30"/>
    </row>
    <row r="738" ht="15.75" customHeight="1">
      <c r="A738" s="30"/>
    </row>
    <row r="739" ht="15.75" customHeight="1">
      <c r="A739" s="30"/>
    </row>
    <row r="740" ht="15.75" customHeight="1">
      <c r="A740" s="30"/>
    </row>
    <row r="741" ht="15.75" customHeight="1">
      <c r="A741" s="30"/>
    </row>
    <row r="742" ht="15.75" customHeight="1">
      <c r="A742" s="30"/>
    </row>
    <row r="743" ht="15.75" customHeight="1">
      <c r="A743" s="30"/>
    </row>
    <row r="744" ht="15.75" customHeight="1">
      <c r="A744" s="30"/>
    </row>
    <row r="745" ht="15.75" customHeight="1">
      <c r="A745" s="30"/>
    </row>
    <row r="746" ht="15.75" customHeight="1">
      <c r="A746" s="30"/>
    </row>
    <row r="747" ht="15.75" customHeight="1">
      <c r="A747" s="30"/>
    </row>
    <row r="748" ht="15.75" customHeight="1">
      <c r="A748" s="30"/>
    </row>
    <row r="749" ht="15.75" customHeight="1">
      <c r="A749" s="30"/>
    </row>
    <row r="750" ht="15.75" customHeight="1">
      <c r="A750" s="30"/>
    </row>
    <row r="751" ht="15.75" customHeight="1">
      <c r="A751" s="30"/>
    </row>
    <row r="752" ht="15.75" customHeight="1">
      <c r="A752" s="30"/>
    </row>
    <row r="753" ht="15.75" customHeight="1">
      <c r="A753" s="30"/>
    </row>
    <row r="754" ht="15.75" customHeight="1">
      <c r="A754" s="30"/>
    </row>
    <row r="755" ht="15.75" customHeight="1">
      <c r="A755" s="30"/>
    </row>
    <row r="756" ht="15.75" customHeight="1">
      <c r="A756" s="30"/>
    </row>
    <row r="757" ht="15.75" customHeight="1">
      <c r="A757" s="30"/>
    </row>
    <row r="758" ht="15.75" customHeight="1">
      <c r="A758" s="30"/>
    </row>
    <row r="759" ht="15.75" customHeight="1">
      <c r="A759" s="30"/>
    </row>
    <row r="760" ht="15.75" customHeight="1">
      <c r="A760" s="30"/>
    </row>
    <row r="761" ht="15.75" customHeight="1">
      <c r="A761" s="30"/>
    </row>
    <row r="762" ht="15.75" customHeight="1">
      <c r="A762" s="30"/>
    </row>
    <row r="763" ht="15.75" customHeight="1">
      <c r="A763" s="30"/>
    </row>
    <row r="764" ht="15.75" customHeight="1">
      <c r="A764" s="30"/>
    </row>
    <row r="765" ht="15.75" customHeight="1">
      <c r="A765" s="30"/>
    </row>
    <row r="766" ht="15.75" customHeight="1">
      <c r="A766" s="30"/>
    </row>
    <row r="767" ht="15.75" customHeight="1">
      <c r="A767" s="30"/>
    </row>
    <row r="768" ht="15.75" customHeight="1">
      <c r="A768" s="30"/>
    </row>
    <row r="769" ht="15.75" customHeight="1">
      <c r="A769" s="30"/>
    </row>
    <row r="770" ht="15.75" customHeight="1">
      <c r="A770" s="30"/>
    </row>
    <row r="771" ht="15.75" customHeight="1">
      <c r="A771" s="30"/>
    </row>
    <row r="772" ht="15.75" customHeight="1">
      <c r="A772" s="30"/>
    </row>
    <row r="773" ht="15.75" customHeight="1">
      <c r="A773" s="30"/>
    </row>
    <row r="774" ht="15.75" customHeight="1">
      <c r="A774" s="30"/>
    </row>
    <row r="775" ht="15.75" customHeight="1">
      <c r="A775" s="30"/>
    </row>
    <row r="776" ht="15.75" customHeight="1">
      <c r="A776" s="30"/>
    </row>
    <row r="777" ht="15.75" customHeight="1">
      <c r="A777" s="30"/>
    </row>
    <row r="778" ht="15.75" customHeight="1">
      <c r="A778" s="30"/>
    </row>
    <row r="779" ht="15.75" customHeight="1">
      <c r="A779" s="30"/>
    </row>
    <row r="780" ht="15.75" customHeight="1">
      <c r="A780" s="30"/>
    </row>
    <row r="781" ht="15.75" customHeight="1">
      <c r="A781" s="30"/>
    </row>
    <row r="782" ht="15.75" customHeight="1">
      <c r="A782" s="30"/>
    </row>
    <row r="783" ht="15.75" customHeight="1">
      <c r="A783" s="30"/>
    </row>
    <row r="784" ht="15.75" customHeight="1">
      <c r="A784" s="30"/>
    </row>
    <row r="785" ht="15.75" customHeight="1">
      <c r="A785" s="30"/>
    </row>
    <row r="786" ht="15.75" customHeight="1">
      <c r="A786" s="30"/>
    </row>
    <row r="787" ht="15.75" customHeight="1">
      <c r="A787" s="30"/>
    </row>
    <row r="788" ht="15.75" customHeight="1">
      <c r="A788" s="30"/>
    </row>
    <row r="789" ht="15.75" customHeight="1">
      <c r="A789" s="30"/>
    </row>
    <row r="790" ht="15.75" customHeight="1">
      <c r="A790" s="30"/>
    </row>
    <row r="791" ht="15.75" customHeight="1">
      <c r="A791" s="30"/>
    </row>
    <row r="792" ht="15.75" customHeight="1">
      <c r="A792" s="30"/>
    </row>
    <row r="793" ht="15.75" customHeight="1">
      <c r="A793" s="30"/>
    </row>
    <row r="794" ht="15.75" customHeight="1">
      <c r="A794" s="30"/>
    </row>
    <row r="795" ht="15.75" customHeight="1">
      <c r="A795" s="30"/>
    </row>
    <row r="796" ht="15.75" customHeight="1">
      <c r="A796" s="30"/>
    </row>
    <row r="797" ht="15.75" customHeight="1">
      <c r="A797" s="30"/>
    </row>
    <row r="798" ht="15.75" customHeight="1">
      <c r="A798" s="30"/>
    </row>
    <row r="799" ht="15.75" customHeight="1">
      <c r="A799" s="30"/>
    </row>
    <row r="800" ht="15.75" customHeight="1">
      <c r="A800" s="30"/>
    </row>
    <row r="801" ht="15.75" customHeight="1">
      <c r="A801" s="30"/>
    </row>
    <row r="802" ht="15.75" customHeight="1">
      <c r="A802" s="30"/>
    </row>
    <row r="803" ht="15.75" customHeight="1">
      <c r="A803" s="30"/>
    </row>
    <row r="804" ht="15.75" customHeight="1">
      <c r="A804" s="30"/>
    </row>
    <row r="805" ht="15.75" customHeight="1">
      <c r="A805" s="30"/>
    </row>
    <row r="806" ht="15.75" customHeight="1">
      <c r="A806" s="30"/>
    </row>
    <row r="807" ht="15.75" customHeight="1">
      <c r="A807" s="30"/>
    </row>
    <row r="808" ht="15.75" customHeight="1">
      <c r="A808" s="30"/>
    </row>
    <row r="809" ht="15.75" customHeight="1">
      <c r="A809" s="30"/>
    </row>
    <row r="810" ht="15.75" customHeight="1">
      <c r="A810" s="30"/>
    </row>
    <row r="811" ht="15.75" customHeight="1">
      <c r="A811" s="30"/>
    </row>
    <row r="812" ht="15.75" customHeight="1">
      <c r="A812" s="30"/>
    </row>
    <row r="813" ht="15.75" customHeight="1">
      <c r="A813" s="30"/>
    </row>
    <row r="814" ht="15.75" customHeight="1">
      <c r="A814" s="30"/>
    </row>
    <row r="815" ht="15.75" customHeight="1">
      <c r="A815" s="30"/>
    </row>
    <row r="816" ht="15.75" customHeight="1">
      <c r="A816" s="30"/>
    </row>
    <row r="817" ht="15.75" customHeight="1">
      <c r="A817" s="30"/>
    </row>
    <row r="818" ht="15.75" customHeight="1">
      <c r="A818" s="30"/>
    </row>
    <row r="819" ht="15.75" customHeight="1">
      <c r="A819" s="30"/>
    </row>
    <row r="820" ht="15.75" customHeight="1">
      <c r="A820" s="30"/>
    </row>
    <row r="821" ht="15.75" customHeight="1">
      <c r="A821" s="30"/>
    </row>
    <row r="822" ht="15.75" customHeight="1">
      <c r="A822" s="30"/>
    </row>
    <row r="823" ht="15.75" customHeight="1">
      <c r="A823" s="30"/>
    </row>
    <row r="824" ht="15.75" customHeight="1">
      <c r="A824" s="30"/>
    </row>
    <row r="825" ht="15.75" customHeight="1">
      <c r="A825" s="30"/>
    </row>
    <row r="826" ht="15.75" customHeight="1">
      <c r="A826" s="30"/>
    </row>
    <row r="827" ht="15.75" customHeight="1">
      <c r="A827" s="30"/>
    </row>
    <row r="828" ht="15.75" customHeight="1">
      <c r="A828" s="30"/>
    </row>
    <row r="829" ht="15.75" customHeight="1">
      <c r="A829" s="30"/>
    </row>
    <row r="830" ht="15.75" customHeight="1">
      <c r="A830" s="30"/>
    </row>
    <row r="831" ht="15.75" customHeight="1">
      <c r="A831" s="30"/>
    </row>
    <row r="832" ht="15.75" customHeight="1">
      <c r="A832" s="30"/>
    </row>
    <row r="833" ht="15.75" customHeight="1">
      <c r="A833" s="30"/>
    </row>
    <row r="834" ht="15.75" customHeight="1">
      <c r="A834" s="30"/>
    </row>
    <row r="835" ht="15.75" customHeight="1">
      <c r="A835" s="30"/>
    </row>
    <row r="836" ht="15.75" customHeight="1">
      <c r="A836" s="30"/>
    </row>
    <row r="837" ht="15.75" customHeight="1">
      <c r="A837" s="30"/>
    </row>
    <row r="838" ht="15.75" customHeight="1">
      <c r="A838" s="30"/>
    </row>
    <row r="839" ht="15.75" customHeight="1">
      <c r="A839" s="30"/>
    </row>
    <row r="840" ht="15.75" customHeight="1">
      <c r="A840" s="30"/>
    </row>
    <row r="841" ht="15.75" customHeight="1">
      <c r="A841" s="30"/>
    </row>
    <row r="842" ht="15.75" customHeight="1">
      <c r="A842" s="30"/>
    </row>
    <row r="843" ht="15.75" customHeight="1">
      <c r="A843" s="30"/>
    </row>
    <row r="844" ht="15.75" customHeight="1">
      <c r="A844" s="30"/>
    </row>
    <row r="845" ht="15.75" customHeight="1">
      <c r="A845" s="30"/>
    </row>
    <row r="846" ht="15.75" customHeight="1">
      <c r="A846" s="30"/>
    </row>
    <row r="847" ht="15.75" customHeight="1">
      <c r="A847" s="30"/>
    </row>
    <row r="848" ht="15.75" customHeight="1">
      <c r="A848" s="30"/>
    </row>
    <row r="849" ht="15.75" customHeight="1">
      <c r="A849" s="30"/>
    </row>
    <row r="850" ht="15.75" customHeight="1">
      <c r="A850" s="30"/>
    </row>
    <row r="851" ht="15.75" customHeight="1">
      <c r="A851" s="30"/>
    </row>
    <row r="852" ht="15.75" customHeight="1">
      <c r="A852" s="30"/>
    </row>
    <row r="853" ht="15.75" customHeight="1">
      <c r="A853" s="30"/>
    </row>
    <row r="854" ht="15.75" customHeight="1">
      <c r="A854" s="30"/>
    </row>
    <row r="855" ht="15.75" customHeight="1">
      <c r="A855" s="30"/>
    </row>
    <row r="856" ht="15.75" customHeight="1">
      <c r="A856" s="30"/>
    </row>
    <row r="857" ht="15.75" customHeight="1">
      <c r="A857" s="30"/>
    </row>
    <row r="858" ht="15.75" customHeight="1">
      <c r="A858" s="30"/>
    </row>
    <row r="859" ht="15.75" customHeight="1">
      <c r="A859" s="30"/>
    </row>
    <row r="860" ht="15.75" customHeight="1">
      <c r="A860" s="30"/>
    </row>
    <row r="861" ht="15.75" customHeight="1">
      <c r="A861" s="30"/>
    </row>
    <row r="862" ht="15.75" customHeight="1">
      <c r="A862" s="30"/>
    </row>
    <row r="863" ht="15.75" customHeight="1">
      <c r="A863" s="30"/>
    </row>
    <row r="864" ht="15.75" customHeight="1">
      <c r="A864" s="30"/>
    </row>
    <row r="865" ht="15.75" customHeight="1">
      <c r="A865" s="30"/>
    </row>
    <row r="866" ht="15.75" customHeight="1">
      <c r="A866" s="30"/>
    </row>
    <row r="867" ht="15.75" customHeight="1">
      <c r="A867" s="30"/>
    </row>
    <row r="868" ht="15.75" customHeight="1">
      <c r="A868" s="30"/>
    </row>
    <row r="869" ht="15.75" customHeight="1">
      <c r="A869" s="30"/>
    </row>
    <row r="870" ht="15.75" customHeight="1">
      <c r="A870" s="30"/>
    </row>
    <row r="871" ht="15.75" customHeight="1">
      <c r="A871" s="30"/>
    </row>
    <row r="872" ht="15.75" customHeight="1">
      <c r="A872" s="30"/>
    </row>
    <row r="873" ht="15.75" customHeight="1">
      <c r="A873" s="30"/>
    </row>
    <row r="874" ht="15.75" customHeight="1">
      <c r="A874" s="30"/>
    </row>
    <row r="875" ht="15.75" customHeight="1">
      <c r="A875" s="30"/>
    </row>
    <row r="876" ht="15.75" customHeight="1">
      <c r="A876" s="30"/>
    </row>
    <row r="877" ht="15.75" customHeight="1">
      <c r="A877" s="30"/>
    </row>
    <row r="878" ht="15.75" customHeight="1">
      <c r="A878" s="30"/>
    </row>
    <row r="879" ht="15.75" customHeight="1">
      <c r="A879" s="30"/>
    </row>
    <row r="880" ht="15.75" customHeight="1">
      <c r="A880" s="30"/>
    </row>
    <row r="881" ht="15.75" customHeight="1">
      <c r="A881" s="30"/>
    </row>
    <row r="882" ht="15.75" customHeight="1">
      <c r="A882" s="30"/>
    </row>
    <row r="883" ht="15.75" customHeight="1">
      <c r="A883" s="30"/>
    </row>
    <row r="884" ht="15.75" customHeight="1">
      <c r="A884" s="30"/>
    </row>
    <row r="885" ht="15.75" customHeight="1">
      <c r="A885" s="30"/>
    </row>
    <row r="886" ht="15.75" customHeight="1">
      <c r="A886" s="30"/>
    </row>
    <row r="887" ht="15.75" customHeight="1">
      <c r="A887" s="30"/>
    </row>
    <row r="888" ht="15.75" customHeight="1">
      <c r="A888" s="30"/>
    </row>
    <row r="889" ht="15.75" customHeight="1">
      <c r="A889" s="30"/>
    </row>
    <row r="890" ht="15.75" customHeight="1">
      <c r="A890" s="30"/>
    </row>
    <row r="891" ht="15.75" customHeight="1">
      <c r="A891" s="30"/>
    </row>
    <row r="892" ht="15.75" customHeight="1">
      <c r="A892" s="30"/>
    </row>
    <row r="893" ht="15.75" customHeight="1">
      <c r="A893" s="30"/>
    </row>
    <row r="894" ht="15.75" customHeight="1">
      <c r="A894" s="30"/>
    </row>
    <row r="895" ht="15.75" customHeight="1">
      <c r="A895" s="30"/>
    </row>
    <row r="896" ht="15.75" customHeight="1">
      <c r="A896" s="30"/>
    </row>
    <row r="897" ht="15.75" customHeight="1">
      <c r="A897" s="30"/>
    </row>
    <row r="898" ht="15.75" customHeight="1">
      <c r="A898" s="30"/>
    </row>
    <row r="899" ht="15.75" customHeight="1">
      <c r="A899" s="30"/>
    </row>
    <row r="900" ht="15.75" customHeight="1">
      <c r="A900" s="30"/>
    </row>
    <row r="901" ht="15.75" customHeight="1">
      <c r="A901" s="30"/>
    </row>
    <row r="902" ht="15.75" customHeight="1">
      <c r="A902" s="30"/>
    </row>
    <row r="903" ht="15.75" customHeight="1">
      <c r="A903" s="30"/>
    </row>
    <row r="904" ht="15.75" customHeight="1">
      <c r="A904" s="30"/>
    </row>
    <row r="905" ht="15.75" customHeight="1">
      <c r="A905" s="30"/>
    </row>
    <row r="906" ht="15.75" customHeight="1">
      <c r="A906" s="30"/>
    </row>
    <row r="907" ht="15.75" customHeight="1">
      <c r="A907" s="30"/>
    </row>
    <row r="908" ht="15.75" customHeight="1">
      <c r="A908" s="30"/>
    </row>
    <row r="909" ht="15.75" customHeight="1">
      <c r="A909" s="30"/>
    </row>
    <row r="910" ht="15.75" customHeight="1">
      <c r="A910" s="30"/>
    </row>
    <row r="911" ht="15.75" customHeight="1">
      <c r="A911" s="30"/>
    </row>
    <row r="912" ht="15.75" customHeight="1">
      <c r="A912" s="30"/>
    </row>
    <row r="913" ht="15.75" customHeight="1">
      <c r="A913" s="30"/>
    </row>
    <row r="914" ht="15.75" customHeight="1">
      <c r="A914" s="30"/>
    </row>
    <row r="915" ht="15.75" customHeight="1">
      <c r="A915" s="30"/>
    </row>
    <row r="916" ht="15.75" customHeight="1">
      <c r="A916" s="30"/>
    </row>
    <row r="917" ht="15.75" customHeight="1">
      <c r="A917" s="30"/>
    </row>
    <row r="918" ht="15.75" customHeight="1">
      <c r="A918" s="30"/>
    </row>
    <row r="919" ht="15.75" customHeight="1">
      <c r="A919" s="30"/>
    </row>
    <row r="920" ht="15.75" customHeight="1">
      <c r="A920" s="30"/>
    </row>
    <row r="921" ht="15.75" customHeight="1">
      <c r="A921" s="30"/>
    </row>
    <row r="922" ht="15.75" customHeight="1">
      <c r="A922" s="30"/>
    </row>
    <row r="923" ht="15.75" customHeight="1">
      <c r="A923" s="30"/>
    </row>
    <row r="924" ht="15.75" customHeight="1">
      <c r="A924" s="30"/>
    </row>
    <row r="925" ht="15.75" customHeight="1">
      <c r="A925" s="30"/>
    </row>
    <row r="926" ht="15.75" customHeight="1">
      <c r="A926" s="30"/>
    </row>
    <row r="927" ht="15.75" customHeight="1">
      <c r="A927" s="30"/>
    </row>
    <row r="928" ht="15.75" customHeight="1">
      <c r="A928" s="30"/>
    </row>
    <row r="929" ht="15.75" customHeight="1">
      <c r="A929" s="30"/>
    </row>
    <row r="930" ht="15.75" customHeight="1">
      <c r="A930" s="30"/>
    </row>
    <row r="931" ht="15.75" customHeight="1">
      <c r="A931" s="30"/>
    </row>
    <row r="932" ht="15.75" customHeight="1">
      <c r="A932" s="30"/>
    </row>
    <row r="933" ht="15.75" customHeight="1">
      <c r="A933" s="30"/>
    </row>
    <row r="934" ht="15.75" customHeight="1">
      <c r="A934" s="30"/>
    </row>
    <row r="935" ht="15.75" customHeight="1">
      <c r="A935" s="30"/>
    </row>
    <row r="936" ht="15.75" customHeight="1">
      <c r="A936" s="30"/>
    </row>
    <row r="937" ht="15.75" customHeight="1">
      <c r="A937" s="30"/>
    </row>
    <row r="938" ht="15.75" customHeight="1">
      <c r="A938" s="30"/>
    </row>
    <row r="939" ht="15.75" customHeight="1">
      <c r="A939" s="30"/>
    </row>
    <row r="940" ht="15.75" customHeight="1">
      <c r="A940" s="30"/>
    </row>
    <row r="941" ht="15.75" customHeight="1">
      <c r="A941" s="30"/>
    </row>
    <row r="942" ht="15.75" customHeight="1">
      <c r="A942" s="30"/>
    </row>
    <row r="943" ht="15.75" customHeight="1">
      <c r="A943" s="30"/>
    </row>
    <row r="944" ht="15.75" customHeight="1">
      <c r="A944" s="30"/>
    </row>
    <row r="945" ht="15.75" customHeight="1">
      <c r="A945" s="30"/>
    </row>
    <row r="946" ht="15.75" customHeight="1">
      <c r="A946" s="30"/>
    </row>
    <row r="947" ht="15.75" customHeight="1">
      <c r="A947" s="30"/>
    </row>
    <row r="948" ht="15.75" customHeight="1">
      <c r="A948" s="30"/>
    </row>
    <row r="949" ht="15.75" customHeight="1">
      <c r="A949" s="30"/>
    </row>
    <row r="950" ht="15.75" customHeight="1">
      <c r="A950" s="30"/>
    </row>
    <row r="951" ht="15.75" customHeight="1">
      <c r="A951" s="30"/>
    </row>
    <row r="952" ht="15.75" customHeight="1">
      <c r="A952" s="30"/>
    </row>
    <row r="953" ht="15.75" customHeight="1">
      <c r="A953" s="30"/>
    </row>
    <row r="954" ht="15.75" customHeight="1">
      <c r="A954" s="30"/>
    </row>
    <row r="955" ht="15.75" customHeight="1">
      <c r="A955" s="30"/>
    </row>
    <row r="956" ht="15.75" customHeight="1">
      <c r="A956" s="30"/>
    </row>
    <row r="957" ht="15.75" customHeight="1">
      <c r="A957" s="30"/>
    </row>
    <row r="958" ht="15.75" customHeight="1">
      <c r="A958" s="30"/>
    </row>
    <row r="959" ht="15.75" customHeight="1">
      <c r="A959" s="30"/>
    </row>
    <row r="960" ht="15.75" customHeight="1">
      <c r="A960" s="30"/>
    </row>
    <row r="961" ht="15.75" customHeight="1">
      <c r="A961" s="30"/>
    </row>
    <row r="962" ht="15.75" customHeight="1">
      <c r="A962" s="30"/>
    </row>
    <row r="963" ht="15.75" customHeight="1">
      <c r="A963" s="30"/>
    </row>
    <row r="964" ht="15.75" customHeight="1">
      <c r="A964" s="30"/>
    </row>
    <row r="965" ht="15.75" customHeight="1">
      <c r="A965" s="30"/>
    </row>
    <row r="966" ht="15.75" customHeight="1">
      <c r="A966" s="30"/>
    </row>
    <row r="967" ht="15.75" customHeight="1">
      <c r="A967" s="30"/>
    </row>
    <row r="968" ht="15.75" customHeight="1">
      <c r="A968" s="30"/>
    </row>
    <row r="969" ht="15.75" customHeight="1">
      <c r="A969" s="30"/>
    </row>
    <row r="970" ht="15.75" customHeight="1">
      <c r="A970" s="30"/>
    </row>
    <row r="971" ht="15.75" customHeight="1">
      <c r="A971" s="30"/>
    </row>
    <row r="972" ht="15.75" customHeight="1">
      <c r="A972" s="30"/>
    </row>
    <row r="973" ht="15.75" customHeight="1">
      <c r="A973" s="30"/>
    </row>
    <row r="974" ht="15.75" customHeight="1">
      <c r="A974" s="30"/>
    </row>
    <row r="975" ht="15.75" customHeight="1">
      <c r="A975" s="30"/>
    </row>
    <row r="976" ht="15.75" customHeight="1">
      <c r="A976" s="30"/>
    </row>
    <row r="977" ht="15.75" customHeight="1">
      <c r="A977" s="30"/>
    </row>
    <row r="978" ht="15.75" customHeight="1">
      <c r="A978" s="30"/>
    </row>
    <row r="979" ht="15.75" customHeight="1">
      <c r="A979" s="30"/>
    </row>
    <row r="980" ht="15.75" customHeight="1">
      <c r="A980" s="30"/>
    </row>
    <row r="981" ht="15.75" customHeight="1">
      <c r="A981" s="30"/>
    </row>
    <row r="982" ht="15.75" customHeight="1">
      <c r="A982" s="30"/>
    </row>
    <row r="983" ht="15.75" customHeight="1">
      <c r="A983" s="30"/>
    </row>
    <row r="984" ht="15.75" customHeight="1">
      <c r="A984" s="30"/>
    </row>
    <row r="985" ht="15.75" customHeight="1">
      <c r="A985" s="30"/>
    </row>
    <row r="986" ht="15.75" customHeight="1">
      <c r="A986" s="30"/>
    </row>
    <row r="987" ht="15.75" customHeight="1">
      <c r="A987" s="30"/>
    </row>
    <row r="988" ht="15.75" customHeight="1">
      <c r="A988" s="30"/>
    </row>
    <row r="989" ht="15.75" customHeight="1">
      <c r="A989" s="30"/>
    </row>
    <row r="990" ht="15.75" customHeight="1">
      <c r="A990" s="30"/>
    </row>
    <row r="991" ht="15.75" customHeight="1">
      <c r="A991" s="30"/>
    </row>
    <row r="992" ht="15.75" customHeight="1">
      <c r="A992" s="30"/>
    </row>
    <row r="993" ht="15.75" customHeight="1">
      <c r="A993" s="30"/>
    </row>
    <row r="994" ht="15.75" customHeight="1">
      <c r="A994" s="30"/>
    </row>
    <row r="995" ht="15.75" customHeight="1">
      <c r="A995" s="30"/>
    </row>
    <row r="996" ht="15.75" customHeight="1">
      <c r="A996" s="30"/>
    </row>
    <row r="997" ht="15.75" customHeight="1">
      <c r="A997" s="30"/>
    </row>
    <row r="998" ht="15.75" customHeight="1">
      <c r="A998" s="30"/>
    </row>
    <row r="999" ht="15.75" customHeight="1">
      <c r="A999" s="30"/>
    </row>
    <row r="1000" ht="15.75" customHeight="1">
      <c r="A1000" s="30"/>
    </row>
  </sheetData>
  <mergeCells count="2">
    <mergeCell ref="C1:L1"/>
    <mergeCell ref="N22:N23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32" t="s">
        <v>1</v>
      </c>
      <c r="B1" s="33" t="s">
        <v>52</v>
      </c>
      <c r="C1" s="4"/>
      <c r="D1" s="5"/>
    </row>
    <row r="2">
      <c r="A2" s="32" t="s">
        <v>53</v>
      </c>
      <c r="B2" s="66" t="s">
        <v>54</v>
      </c>
      <c r="C2" s="66" t="s">
        <v>55</v>
      </c>
      <c r="D2" s="32" t="s">
        <v>56</v>
      </c>
    </row>
    <row r="3">
      <c r="B3" s="32">
        <v>2016.0</v>
      </c>
      <c r="C3" s="32">
        <v>209.0</v>
      </c>
      <c r="D3" s="32">
        <v>382.8</v>
      </c>
    </row>
    <row r="4">
      <c r="B4" s="32">
        <v>2017.0</v>
      </c>
      <c r="C4" s="32">
        <v>167.0</v>
      </c>
      <c r="D4" s="32">
        <v>482.9</v>
      </c>
    </row>
    <row r="5">
      <c r="B5" s="32">
        <v>2018.0</v>
      </c>
      <c r="C5" s="32">
        <v>139.0</v>
      </c>
      <c r="D5" s="32">
        <v>295.85</v>
      </c>
    </row>
    <row r="6">
      <c r="B6" s="32">
        <v>2019.0</v>
      </c>
      <c r="C6" s="32">
        <v>243.0</v>
      </c>
      <c r="D6" s="32">
        <v>220.5</v>
      </c>
    </row>
    <row r="7">
      <c r="B7" s="32">
        <v>2020.0</v>
      </c>
      <c r="C7" s="32">
        <v>291.0</v>
      </c>
      <c r="D7" s="32">
        <v>155.7</v>
      </c>
    </row>
    <row r="8">
      <c r="B8" s="32">
        <v>2021.0</v>
      </c>
      <c r="C8" s="32">
        <v>118.0</v>
      </c>
      <c r="D8" s="32">
        <v>169.1</v>
      </c>
    </row>
    <row r="9">
      <c r="B9" s="32">
        <v>2022.0</v>
      </c>
      <c r="C9" s="32">
        <v>151.0</v>
      </c>
      <c r="D9" s="32">
        <v>105.1</v>
      </c>
    </row>
    <row r="10">
      <c r="B10" s="32">
        <v>2023.0</v>
      </c>
      <c r="C10" s="32">
        <v>277.0</v>
      </c>
      <c r="D10" s="32">
        <v>203.7</v>
      </c>
    </row>
    <row r="11">
      <c r="B11" s="32">
        <v>2024.0</v>
      </c>
      <c r="C11" s="67">
        <v>342.0</v>
      </c>
      <c r="D11" s="32">
        <v>112.4</v>
      </c>
    </row>
    <row r="12">
      <c r="B12" s="67">
        <v>2025.0</v>
      </c>
      <c r="C12" s="67">
        <v>408.0</v>
      </c>
      <c r="D12" s="67">
        <v>251.3</v>
      </c>
    </row>
    <row r="13">
      <c r="A13" s="68"/>
      <c r="B13" s="69"/>
      <c r="C13" s="69"/>
      <c r="D13" s="69"/>
    </row>
    <row r="14">
      <c r="A14" s="32" t="s">
        <v>1</v>
      </c>
      <c r="B14" s="33" t="s">
        <v>57</v>
      </c>
      <c r="C14" s="4"/>
      <c r="D14" s="5"/>
    </row>
    <row r="15">
      <c r="A15" s="32" t="s">
        <v>58</v>
      </c>
      <c r="B15" s="32" t="s">
        <v>54</v>
      </c>
      <c r="C15" s="32" t="s">
        <v>55</v>
      </c>
      <c r="D15" s="32" t="s">
        <v>59</v>
      </c>
    </row>
    <row r="16">
      <c r="B16" s="32">
        <v>2016.0</v>
      </c>
      <c r="C16" s="32">
        <v>74.0</v>
      </c>
      <c r="D16" s="32">
        <v>5069.6</v>
      </c>
    </row>
    <row r="17">
      <c r="B17" s="32">
        <v>2017.0</v>
      </c>
      <c r="C17" s="32">
        <v>57.0</v>
      </c>
      <c r="D17" s="32">
        <v>1488.2</v>
      </c>
    </row>
    <row r="18">
      <c r="B18" s="32">
        <v>2018.0</v>
      </c>
      <c r="C18" s="32">
        <v>82.0</v>
      </c>
      <c r="D18" s="32">
        <v>4320.13</v>
      </c>
    </row>
    <row r="19">
      <c r="B19" s="32">
        <v>2019.0</v>
      </c>
      <c r="C19" s="32">
        <v>225.0</v>
      </c>
      <c r="D19" s="32">
        <v>8259.6</v>
      </c>
    </row>
    <row r="20">
      <c r="B20" s="32">
        <v>2020.0</v>
      </c>
      <c r="C20" s="32">
        <v>813.0</v>
      </c>
      <c r="D20" s="32">
        <v>3005.6</v>
      </c>
    </row>
    <row r="21">
      <c r="B21" s="32">
        <v>2021.0</v>
      </c>
      <c r="C21" s="32">
        <v>792.0</v>
      </c>
      <c r="D21" s="32">
        <v>3480.0</v>
      </c>
    </row>
    <row r="22">
      <c r="B22" s="57">
        <v>2022.0</v>
      </c>
      <c r="C22" s="57">
        <v>1290.0</v>
      </c>
      <c r="D22" s="57">
        <v>5042.1</v>
      </c>
    </row>
    <row r="23">
      <c r="B23" s="57">
        <v>2023.0</v>
      </c>
      <c r="C23" s="57">
        <v>2744.0</v>
      </c>
      <c r="D23" s="57">
        <v>7698.2</v>
      </c>
    </row>
    <row r="24">
      <c r="B24" s="57">
        <v>2024.0</v>
      </c>
      <c r="C24" s="58">
        <v>3898.0</v>
      </c>
      <c r="D24" s="57">
        <v>5783.9</v>
      </c>
    </row>
    <row r="25">
      <c r="B25" s="70">
        <v>2025.0</v>
      </c>
      <c r="C25" s="70">
        <v>5956.0</v>
      </c>
      <c r="D25" s="58">
        <v>6106.3</v>
      </c>
    </row>
    <row r="27" ht="15.75" customHeight="1"/>
    <row r="28" ht="15.75" customHeight="1"/>
    <row r="29" ht="15.75" customHeight="1">
      <c r="D29" s="71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59"/>
      <c r="B1" s="59"/>
      <c r="C1" s="59"/>
      <c r="D1" s="59"/>
      <c r="E1" s="59"/>
      <c r="F1" s="59"/>
      <c r="G1" s="59"/>
      <c r="H1" s="59"/>
      <c r="I1" s="59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>
      <c r="A2" s="73" t="s">
        <v>60</v>
      </c>
      <c r="B2" s="74" t="s">
        <v>61</v>
      </c>
      <c r="C2" s="4"/>
      <c r="D2" s="4"/>
      <c r="E2" s="4"/>
      <c r="F2" s="4"/>
      <c r="G2" s="4"/>
      <c r="H2" s="4"/>
      <c r="I2" s="4"/>
      <c r="J2" s="4"/>
      <c r="K2" s="5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</row>
    <row r="3">
      <c r="A3" s="25"/>
      <c r="B3" s="75">
        <v>2016.0</v>
      </c>
      <c r="C3" s="75">
        <v>2017.0</v>
      </c>
      <c r="D3" s="75">
        <v>2018.0</v>
      </c>
      <c r="E3" s="75">
        <v>2019.0</v>
      </c>
      <c r="F3" s="75">
        <v>2020.0</v>
      </c>
      <c r="G3" s="75">
        <v>2021.0</v>
      </c>
      <c r="H3" s="75">
        <v>2022.0</v>
      </c>
      <c r="I3" s="76">
        <v>2023.0</v>
      </c>
      <c r="J3" s="77">
        <v>2024.0</v>
      </c>
      <c r="K3" s="78">
        <v>2025.0</v>
      </c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</row>
    <row r="4">
      <c r="A4" s="79" t="s">
        <v>62</v>
      </c>
      <c r="B4" s="80">
        <v>-1.52</v>
      </c>
      <c r="C4" s="81">
        <v>2.44</v>
      </c>
      <c r="D4" s="81">
        <v>3.83</v>
      </c>
      <c r="E4" s="81">
        <v>3.52</v>
      </c>
      <c r="F4" s="81">
        <v>-0.18</v>
      </c>
      <c r="G4" s="57">
        <v>2.65</v>
      </c>
      <c r="H4" s="81">
        <v>4.0</v>
      </c>
      <c r="I4" s="81">
        <v>1.16</v>
      </c>
      <c r="J4" s="77">
        <v>0.44</v>
      </c>
      <c r="K4" s="78">
        <v>0.51</v>
      </c>
      <c r="L4" s="72">
        <f>J4-K4</f>
        <v>-0.07</v>
      </c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</row>
    <row r="5">
      <c r="A5" s="79" t="s">
        <v>63</v>
      </c>
      <c r="B5" s="80">
        <v>1.68</v>
      </c>
      <c r="C5" s="81">
        <v>2.72</v>
      </c>
      <c r="D5" s="81">
        <v>3.13</v>
      </c>
      <c r="E5" s="81">
        <v>3.61</v>
      </c>
      <c r="F5" s="76">
        <v>1.68</v>
      </c>
      <c r="G5" s="76">
        <v>1.87</v>
      </c>
      <c r="H5" s="76">
        <v>5.51</v>
      </c>
      <c r="I5" s="76">
        <v>2.61</v>
      </c>
      <c r="J5" s="77">
        <v>1.62</v>
      </c>
      <c r="K5" s="78">
        <v>2.92</v>
      </c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</row>
    <row r="6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</row>
    <row r="7">
      <c r="A7" s="72"/>
      <c r="B7" s="72"/>
      <c r="C7" s="72"/>
      <c r="D7" s="72"/>
      <c r="E7" s="72"/>
      <c r="F7" s="72"/>
      <c r="G7" s="72"/>
      <c r="H7" s="72"/>
      <c r="I7" s="8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</row>
    <row r="8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</row>
    <row r="9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</row>
    <row r="10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</row>
    <row r="11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</row>
    <row r="12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</row>
    <row r="13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</row>
    <row r="14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</row>
    <row r="15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</row>
    <row r="16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</row>
    <row r="17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</row>
    <row r="18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</row>
    <row r="19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</row>
    <row r="20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</row>
    <row r="21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</row>
    <row r="22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</row>
    <row r="23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</row>
    <row r="24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</row>
    <row r="25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</row>
    <row r="26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</row>
    <row r="27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</row>
    <row r="28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</row>
    <row r="29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</row>
    <row r="30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</row>
    <row r="31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</row>
    <row r="32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</row>
    <row r="33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</row>
    <row r="34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</row>
    <row r="35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</row>
    <row r="36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</row>
    <row r="37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</row>
    <row r="38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</row>
    <row r="39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</row>
    <row r="40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</row>
    <row r="41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</row>
    <row r="42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</row>
    <row r="43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</row>
    <row r="44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</row>
    <row r="4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</row>
    <row r="46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</row>
    <row r="47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</row>
    <row r="48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</row>
    <row r="49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</row>
    <row r="50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</row>
    <row r="5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</row>
    <row r="52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</row>
    <row r="53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</row>
    <row r="54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</row>
    <row r="55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</row>
    <row r="56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</row>
    <row r="57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</row>
    <row r="58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</row>
    <row r="59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</row>
    <row r="60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</row>
    <row r="61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</row>
    <row r="62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</row>
    <row r="63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</row>
    <row r="64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</row>
    <row r="65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</row>
    <row r="66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</row>
    <row r="67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</row>
    <row r="68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</row>
    <row r="69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</row>
    <row r="70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</row>
    <row r="71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</row>
    <row r="72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</row>
    <row r="73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</row>
    <row r="74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</row>
    <row r="75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</row>
    <row r="76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</row>
    <row r="77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</row>
    <row r="78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</row>
    <row r="79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</row>
    <row r="80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</row>
    <row r="81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</row>
    <row r="82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</row>
    <row r="83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</row>
    <row r="84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</row>
    <row r="85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</row>
    <row r="86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</row>
    <row r="87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</row>
    <row r="88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</row>
    <row r="89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</row>
    <row r="90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</row>
    <row r="91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</row>
    <row r="92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</row>
    <row r="93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</row>
    <row r="94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</row>
    <row r="95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</row>
    <row r="96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</row>
    <row r="98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</row>
    <row r="99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</row>
    <row r="100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</row>
    <row r="101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</row>
    <row r="102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</row>
    <row r="103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</row>
    <row r="104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</row>
    <row r="105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</row>
    <row r="106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</row>
    <row r="107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</row>
    <row r="108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</row>
    <row r="109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</row>
    <row r="110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</row>
    <row r="111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</row>
    <row r="112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</row>
    <row r="113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</row>
    <row r="114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</row>
    <row r="115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</row>
    <row r="116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</row>
    <row r="117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</row>
    <row r="118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</row>
    <row r="119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</row>
    <row r="120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</row>
    <row r="121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</row>
    <row r="122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</row>
    <row r="123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</row>
    <row r="124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</row>
    <row r="125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</row>
    <row r="126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</row>
    <row r="127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</row>
    <row r="128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</row>
    <row r="129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</row>
    <row r="130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</row>
    <row r="131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</row>
    <row r="132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</row>
    <row r="133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</row>
    <row r="134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</row>
    <row r="135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</row>
    <row r="136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</row>
    <row r="137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</row>
    <row r="138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</row>
    <row r="139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</row>
    <row r="140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</row>
    <row r="141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</row>
    <row r="142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</row>
    <row r="143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</row>
    <row r="144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</row>
    <row r="145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</row>
    <row r="146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</row>
    <row r="147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</row>
    <row r="148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</row>
    <row r="149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</row>
    <row r="150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</row>
    <row r="151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</row>
    <row r="152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</row>
    <row r="153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</row>
    <row r="154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</row>
    <row r="155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</row>
    <row r="156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</row>
    <row r="157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</row>
    <row r="158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</row>
    <row r="159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</row>
    <row r="160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</row>
    <row r="161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</row>
    <row r="16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</row>
    <row r="163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</row>
    <row r="164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</row>
    <row r="165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</row>
    <row r="166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</row>
    <row r="167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</row>
    <row r="168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</row>
    <row r="169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</row>
    <row r="170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</row>
    <row r="171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</row>
    <row r="172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</row>
    <row r="173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</row>
    <row r="174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</row>
    <row r="175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</row>
    <row r="176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</row>
    <row r="177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</row>
    <row r="178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</row>
    <row r="179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</row>
    <row r="180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</row>
    <row r="181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</row>
    <row r="182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</row>
    <row r="183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</row>
    <row r="184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</row>
    <row r="185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</row>
    <row r="186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</row>
    <row r="187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</row>
    <row r="188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</row>
    <row r="189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</row>
    <row r="190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</row>
    <row r="191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</row>
    <row r="192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</row>
    <row r="193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</row>
    <row r="194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</row>
    <row r="195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</row>
    <row r="196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</row>
    <row r="197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</row>
    <row r="198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</row>
    <row r="199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</row>
    <row r="200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</row>
    <row r="201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</row>
    <row r="202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</row>
    <row r="203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</row>
    <row r="204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</row>
    <row r="205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</row>
    <row r="206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</row>
    <row r="207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</row>
    <row r="208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</row>
    <row r="209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</row>
    <row r="210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</row>
    <row r="211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</row>
    <row r="212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</row>
    <row r="213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</row>
    <row r="214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</row>
    <row r="215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</row>
    <row r="216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</row>
    <row r="217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</row>
    <row r="218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</row>
    <row r="219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</row>
    <row r="220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</row>
    <row r="221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</row>
    <row r="222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</row>
    <row r="223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</row>
    <row r="224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</row>
    <row r="225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</row>
    <row r="226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</row>
    <row r="227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</row>
    <row r="228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</row>
    <row r="229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</row>
    <row r="230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</row>
    <row r="231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</row>
    <row r="232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</row>
    <row r="233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</row>
    <row r="234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</row>
    <row r="235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</row>
    <row r="236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</row>
    <row r="237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</row>
    <row r="238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</row>
    <row r="239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</row>
    <row r="240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</row>
    <row r="241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</row>
    <row r="242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</row>
    <row r="243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</row>
    <row r="244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</row>
    <row r="245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</row>
    <row r="246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</row>
    <row r="247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</row>
    <row r="248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</row>
    <row r="249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</row>
    <row r="250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</row>
    <row r="251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</row>
    <row r="252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</row>
    <row r="253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</row>
    <row r="254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</row>
    <row r="255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</row>
    <row r="256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</row>
    <row r="257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</row>
    <row r="258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</row>
    <row r="259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</row>
    <row r="260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</row>
    <row r="261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</row>
    <row r="262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</row>
    <row r="263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</row>
    <row r="264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</row>
    <row r="265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</row>
    <row r="266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</row>
    <row r="267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</row>
    <row r="268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</row>
    <row r="269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</row>
    <row r="270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</row>
    <row r="271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</row>
    <row r="272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</row>
    <row r="273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</row>
    <row r="274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</row>
    <row r="275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</row>
    <row r="276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</row>
    <row r="277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</row>
    <row r="278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</row>
    <row r="279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</row>
    <row r="280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</row>
    <row r="282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</row>
    <row r="283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</row>
    <row r="284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</row>
    <row r="285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</row>
    <row r="286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</row>
    <row r="287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</row>
    <row r="288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</row>
    <row r="289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</row>
    <row r="290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</row>
    <row r="291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</row>
    <row r="292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</row>
    <row r="293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</row>
    <row r="294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</row>
    <row r="295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</row>
    <row r="296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</row>
    <row r="297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</row>
    <row r="298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</row>
    <row r="299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</row>
    <row r="300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</row>
    <row r="301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</row>
    <row r="302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</row>
    <row r="303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</row>
    <row r="304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</row>
    <row r="305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</row>
    <row r="306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</row>
    <row r="307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</row>
    <row r="308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</row>
    <row r="309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</row>
    <row r="310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</row>
    <row r="311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</row>
    <row r="312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</row>
    <row r="313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</row>
    <row r="314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</row>
    <row r="315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</row>
    <row r="316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</row>
    <row r="317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</row>
    <row r="318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</row>
    <row r="319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</row>
    <row r="320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</row>
    <row r="321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</row>
    <row r="32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</row>
    <row r="323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</row>
    <row r="324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</row>
    <row r="325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</row>
    <row r="326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</row>
    <row r="327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</row>
    <row r="328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</row>
    <row r="329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</row>
    <row r="330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</row>
    <row r="331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</row>
    <row r="332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</row>
    <row r="333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</row>
    <row r="334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</row>
    <row r="335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</row>
    <row r="336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</row>
    <row r="337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</row>
    <row r="338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</row>
    <row r="339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</row>
    <row r="340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</row>
    <row r="341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</row>
    <row r="342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</row>
    <row r="343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</row>
    <row r="344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</row>
    <row r="345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</row>
    <row r="346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</row>
    <row r="347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</row>
    <row r="348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</row>
    <row r="349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</row>
    <row r="350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</row>
    <row r="351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</row>
    <row r="352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</row>
    <row r="353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</row>
    <row r="354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</row>
    <row r="355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</row>
    <row r="356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</row>
    <row r="357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</row>
    <row r="358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</row>
    <row r="359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</row>
    <row r="360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</row>
    <row r="361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</row>
    <row r="362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</row>
    <row r="363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</row>
    <row r="364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</row>
    <row r="365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</row>
    <row r="366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</row>
    <row r="367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</row>
    <row r="368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</row>
    <row r="369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</row>
    <row r="370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</row>
    <row r="371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</row>
    <row r="372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</row>
    <row r="373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</row>
    <row r="374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</row>
    <row r="375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</row>
    <row r="376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</row>
    <row r="377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</row>
    <row r="378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</row>
    <row r="379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</row>
    <row r="380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</row>
    <row r="381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</row>
    <row r="382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</row>
    <row r="383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</row>
    <row r="384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</row>
    <row r="385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</row>
    <row r="386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</row>
    <row r="387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</row>
    <row r="388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</row>
    <row r="389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</row>
    <row r="390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</row>
    <row r="391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</row>
    <row r="392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</row>
    <row r="393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</row>
    <row r="394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</row>
    <row r="395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</row>
    <row r="396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</row>
    <row r="397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</row>
    <row r="398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</row>
    <row r="399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</row>
    <row r="400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</row>
    <row r="401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</row>
    <row r="402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</row>
    <row r="403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</row>
    <row r="404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</row>
    <row r="405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</row>
    <row r="406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</row>
    <row r="407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</row>
    <row r="408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</row>
    <row r="409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</row>
    <row r="410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</row>
    <row r="411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</row>
    <row r="412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</row>
    <row r="413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</row>
    <row r="414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</row>
    <row r="415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</row>
    <row r="416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</row>
    <row r="417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</row>
    <row r="418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</row>
    <row r="419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</row>
    <row r="420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</row>
    <row r="42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</row>
    <row r="422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</row>
    <row r="423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</row>
    <row r="424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</row>
    <row r="425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</row>
    <row r="426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</row>
    <row r="427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</row>
    <row r="428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</row>
    <row r="429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</row>
    <row r="430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</row>
    <row r="431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</row>
    <row r="432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</row>
    <row r="433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</row>
    <row r="434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</row>
    <row r="435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</row>
    <row r="436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</row>
    <row r="437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</row>
    <row r="438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</row>
    <row r="439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</row>
    <row r="440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</row>
    <row r="441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</row>
    <row r="442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</row>
    <row r="443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</row>
    <row r="444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</row>
    <row r="445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</row>
    <row r="446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</row>
    <row r="447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</row>
    <row r="448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</row>
    <row r="449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</row>
    <row r="450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</row>
    <row r="451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</row>
    <row r="452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</row>
    <row r="453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</row>
    <row r="454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</row>
    <row r="455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</row>
    <row r="456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</row>
    <row r="457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</row>
    <row r="458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</row>
    <row r="459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</row>
    <row r="460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</row>
    <row r="461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</row>
    <row r="462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</row>
    <row r="463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</row>
    <row r="464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</row>
    <row r="465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</row>
    <row r="466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</row>
    <row r="467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</row>
    <row r="468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</row>
    <row r="469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</row>
    <row r="470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</row>
    <row r="471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</row>
    <row r="472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</row>
    <row r="473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</row>
    <row r="474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</row>
    <row r="475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</row>
    <row r="476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</row>
    <row r="477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</row>
    <row r="478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</row>
    <row r="479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</row>
    <row r="480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</row>
    <row r="481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</row>
    <row r="482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</row>
    <row r="483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</row>
    <row r="484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</row>
    <row r="485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</row>
    <row r="486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</row>
    <row r="487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</row>
    <row r="488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</row>
    <row r="489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</row>
    <row r="490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</row>
    <row r="491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</row>
    <row r="492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</row>
    <row r="493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</row>
    <row r="494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</row>
    <row r="495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</row>
    <row r="496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</row>
    <row r="497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</row>
    <row r="498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</row>
    <row r="499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</row>
    <row r="500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</row>
    <row r="501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</row>
    <row r="502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</row>
    <row r="503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</row>
    <row r="504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</row>
    <row r="505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</row>
    <row r="506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</row>
    <row r="507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</row>
    <row r="508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</row>
    <row r="509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</row>
    <row r="510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</row>
    <row r="511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</row>
    <row r="512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</row>
    <row r="513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</row>
    <row r="514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</row>
    <row r="515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</row>
    <row r="516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</row>
    <row r="517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</row>
    <row r="518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</row>
    <row r="519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</row>
    <row r="520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</row>
    <row r="521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</row>
    <row r="522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</row>
    <row r="523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</row>
    <row r="524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</row>
    <row r="525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</row>
    <row r="526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</row>
    <row r="527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</row>
    <row r="528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</row>
    <row r="529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</row>
    <row r="530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</row>
    <row r="531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</row>
    <row r="532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</row>
    <row r="533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</row>
    <row r="534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</row>
    <row r="535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</row>
    <row r="536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</row>
    <row r="537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</row>
    <row r="538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</row>
    <row r="539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</row>
    <row r="540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</row>
    <row r="541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</row>
    <row r="542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</row>
    <row r="543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</row>
    <row r="544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</row>
    <row r="545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</row>
    <row r="546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</row>
    <row r="547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</row>
    <row r="548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</row>
    <row r="549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</row>
    <row r="550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</row>
    <row r="551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</row>
    <row r="552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</row>
    <row r="553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</row>
    <row r="554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</row>
    <row r="555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</row>
    <row r="556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</row>
    <row r="557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</row>
    <row r="558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</row>
    <row r="559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</row>
    <row r="560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</row>
    <row r="561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</row>
    <row r="562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</row>
    <row r="563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</row>
    <row r="564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</row>
    <row r="565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</row>
    <row r="566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</row>
    <row r="567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</row>
    <row r="568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</row>
    <row r="569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</row>
    <row r="570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</row>
    <row r="571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</row>
    <row r="572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</row>
    <row r="573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</row>
    <row r="574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</row>
    <row r="575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</row>
    <row r="576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</row>
    <row r="577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</row>
    <row r="578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</row>
    <row r="579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</row>
    <row r="580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</row>
    <row r="581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</row>
    <row r="582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</row>
    <row r="583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</row>
    <row r="584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</row>
    <row r="585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</row>
    <row r="586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</row>
    <row r="587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</row>
    <row r="588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</row>
    <row r="589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</row>
    <row r="590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</row>
    <row r="591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</row>
    <row r="592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</row>
    <row r="593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</row>
    <row r="594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</row>
    <row r="595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</row>
    <row r="596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</row>
    <row r="597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</row>
    <row r="598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</row>
    <row r="599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</row>
    <row r="600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</row>
    <row r="601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</row>
    <row r="602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</row>
    <row r="603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</row>
    <row r="604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</row>
    <row r="605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</row>
    <row r="606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</row>
    <row r="607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</row>
    <row r="608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</row>
    <row r="609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</row>
    <row r="610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</row>
    <row r="611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</row>
    <row r="612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</row>
    <row r="613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</row>
    <row r="614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</row>
    <row r="615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</row>
    <row r="616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</row>
    <row r="617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</row>
    <row r="618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</row>
    <row r="619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</row>
    <row r="620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</row>
    <row r="621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</row>
    <row r="622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</row>
    <row r="623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</row>
    <row r="624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</row>
    <row r="625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</row>
    <row r="626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</row>
    <row r="627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</row>
    <row r="628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</row>
    <row r="629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</row>
    <row r="630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</row>
    <row r="631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</row>
    <row r="632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</row>
    <row r="633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</row>
    <row r="634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</row>
    <row r="635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</row>
    <row r="636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</row>
    <row r="637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</row>
    <row r="638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</row>
    <row r="639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</row>
    <row r="640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</row>
    <row r="641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</row>
    <row r="642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</row>
    <row r="643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</row>
    <row r="644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</row>
    <row r="645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</row>
    <row r="646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</row>
    <row r="647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</row>
    <row r="648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</row>
    <row r="649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</row>
    <row r="650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</row>
    <row r="651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</row>
    <row r="652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</row>
    <row r="653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</row>
    <row r="654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</row>
    <row r="655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</row>
    <row r="656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</row>
    <row r="657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</row>
    <row r="658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</row>
    <row r="659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</row>
    <row r="660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</row>
    <row r="661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</row>
    <row r="662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</row>
    <row r="663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</row>
    <row r="664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</row>
    <row r="665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</row>
    <row r="666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</row>
    <row r="667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</row>
    <row r="668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</row>
    <row r="669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</row>
    <row r="670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</row>
    <row r="671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</row>
    <row r="672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</row>
    <row r="673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</row>
    <row r="674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</row>
    <row r="675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</row>
    <row r="676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</row>
    <row r="677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</row>
    <row r="678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</row>
    <row r="679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</row>
    <row r="680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</row>
    <row r="681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</row>
    <row r="682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</row>
    <row r="683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</row>
    <row r="684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</row>
    <row r="685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</row>
    <row r="686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</row>
    <row r="687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</row>
    <row r="688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</row>
    <row r="689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</row>
    <row r="690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</row>
    <row r="691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</row>
    <row r="692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</row>
    <row r="693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</row>
    <row r="694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</row>
    <row r="695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</row>
    <row r="696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</row>
    <row r="697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</row>
    <row r="698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</row>
    <row r="699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</row>
    <row r="700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</row>
    <row r="701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</row>
    <row r="702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</row>
    <row r="703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</row>
    <row r="704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</row>
    <row r="705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</row>
    <row r="706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</row>
    <row r="707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</row>
    <row r="708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</row>
    <row r="709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</row>
    <row r="710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</row>
    <row r="711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</row>
    <row r="712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</row>
    <row r="713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</row>
    <row r="714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</row>
    <row r="715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</row>
    <row r="716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</row>
    <row r="717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</row>
    <row r="718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</row>
    <row r="719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</row>
    <row r="720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</row>
    <row r="721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</row>
    <row r="722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</row>
    <row r="723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</row>
    <row r="724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</row>
    <row r="725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</row>
    <row r="726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</row>
    <row r="727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</row>
    <row r="728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</row>
    <row r="729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</row>
    <row r="730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</row>
    <row r="731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</row>
    <row r="732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</row>
    <row r="733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</row>
    <row r="734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</row>
    <row r="735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</row>
    <row r="736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  <c r="AA736" s="72"/>
      <c r="AB736" s="72"/>
    </row>
    <row r="737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  <c r="AA737" s="72"/>
      <c r="AB737" s="72"/>
    </row>
    <row r="738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  <c r="AA738" s="72"/>
      <c r="AB738" s="72"/>
    </row>
    <row r="739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  <c r="AA739" s="72"/>
      <c r="AB739" s="72"/>
    </row>
    <row r="740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  <c r="AA740" s="72"/>
      <c r="AB740" s="72"/>
    </row>
    <row r="741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  <c r="AA741" s="72"/>
      <c r="AB741" s="72"/>
    </row>
    <row r="742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  <c r="AA742" s="72"/>
      <c r="AB742" s="72"/>
    </row>
    <row r="743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  <c r="AA743" s="72"/>
      <c r="AB743" s="72"/>
    </row>
    <row r="744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  <c r="AA744" s="72"/>
      <c r="AB744" s="72"/>
    </row>
    <row r="745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</row>
    <row r="746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  <c r="AA746" s="72"/>
      <c r="AB746" s="72"/>
    </row>
    <row r="747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  <c r="AA747" s="72"/>
      <c r="AB747" s="72"/>
    </row>
    <row r="748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  <c r="AA748" s="72"/>
      <c r="AB748" s="72"/>
    </row>
    <row r="749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</row>
    <row r="750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</row>
    <row r="751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  <c r="AA751" s="72"/>
      <c r="AB751" s="72"/>
    </row>
    <row r="752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</row>
    <row r="753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  <c r="AA753" s="72"/>
      <c r="AB753" s="72"/>
    </row>
    <row r="754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  <c r="AA754" s="72"/>
      <c r="AB754" s="72"/>
    </row>
    <row r="755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  <c r="AA755" s="72"/>
      <c r="AB755" s="72"/>
    </row>
    <row r="756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</row>
    <row r="757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  <c r="AA757" s="72"/>
      <c r="AB757" s="72"/>
    </row>
    <row r="758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</row>
    <row r="759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</row>
    <row r="760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</row>
    <row r="761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  <c r="AA761" s="72"/>
      <c r="AB761" s="72"/>
    </row>
    <row r="762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</row>
    <row r="763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  <c r="AA763" s="72"/>
      <c r="AB763" s="72"/>
    </row>
    <row r="764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</row>
    <row r="765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  <c r="AA765" s="72"/>
      <c r="AB765" s="72"/>
    </row>
    <row r="766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</row>
    <row r="767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  <c r="AA767" s="72"/>
      <c r="AB767" s="72"/>
    </row>
    <row r="768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  <c r="AA768" s="72"/>
      <c r="AB768" s="72"/>
    </row>
    <row r="769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  <c r="AA769" s="72"/>
      <c r="AB769" s="72"/>
    </row>
    <row r="770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</row>
    <row r="771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</row>
    <row r="772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  <c r="AA772" s="72"/>
      <c r="AB772" s="72"/>
    </row>
    <row r="773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</row>
    <row r="774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</row>
    <row r="775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  <c r="AA775" s="72"/>
      <c r="AB775" s="72"/>
    </row>
    <row r="776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  <c r="AA776" s="72"/>
      <c r="AB776" s="72"/>
    </row>
    <row r="777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</row>
    <row r="778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</row>
    <row r="779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</row>
    <row r="780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  <c r="AA780" s="72"/>
      <c r="AB780" s="72"/>
    </row>
    <row r="781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  <c r="AA781" s="72"/>
      <c r="AB781" s="72"/>
    </row>
    <row r="782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</row>
    <row r="783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  <c r="AA783" s="72"/>
      <c r="AB783" s="72"/>
    </row>
    <row r="784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  <c r="AA784" s="72"/>
      <c r="AB784" s="72"/>
    </row>
    <row r="785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</row>
    <row r="786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  <c r="AA786" s="72"/>
      <c r="AB786" s="72"/>
    </row>
    <row r="787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  <c r="AA787" s="72"/>
      <c r="AB787" s="72"/>
    </row>
    <row r="788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  <c r="AA788" s="72"/>
      <c r="AB788" s="72"/>
    </row>
    <row r="789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  <c r="AA789" s="72"/>
      <c r="AB789" s="72"/>
    </row>
    <row r="790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  <c r="AA790" s="72"/>
      <c r="AB790" s="72"/>
    </row>
    <row r="791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</row>
    <row r="792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  <c r="AA792" s="72"/>
      <c r="AB792" s="72"/>
    </row>
    <row r="793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  <c r="AA793" s="72"/>
      <c r="AB793" s="72"/>
    </row>
    <row r="794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</row>
    <row r="795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  <c r="AA795" s="72"/>
      <c r="AB795" s="72"/>
    </row>
    <row r="796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</row>
    <row r="797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</row>
    <row r="798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  <c r="AA798" s="72"/>
      <c r="AB798" s="72"/>
    </row>
    <row r="799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</row>
    <row r="800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  <c r="AA800" s="72"/>
      <c r="AB800" s="72"/>
    </row>
    <row r="801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  <c r="AA801" s="72"/>
      <c r="AB801" s="72"/>
    </row>
    <row r="802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</row>
    <row r="803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</row>
    <row r="804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</row>
    <row r="805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  <c r="AA805" s="72"/>
      <c r="AB805" s="72"/>
    </row>
    <row r="806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  <c r="AA806" s="72"/>
      <c r="AB806" s="72"/>
    </row>
    <row r="807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</row>
    <row r="808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  <c r="AA808" s="72"/>
      <c r="AB808" s="72"/>
    </row>
    <row r="809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  <c r="AA809" s="72"/>
      <c r="AB809" s="72"/>
    </row>
    <row r="810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</row>
    <row r="811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  <c r="AA811" s="72"/>
      <c r="AB811" s="72"/>
    </row>
    <row r="812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  <c r="AA812" s="72"/>
      <c r="AB812" s="72"/>
    </row>
    <row r="813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</row>
    <row r="814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  <c r="AA814" s="72"/>
      <c r="AB814" s="72"/>
    </row>
    <row r="815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  <c r="AA815" s="72"/>
      <c r="AB815" s="72"/>
    </row>
    <row r="816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</row>
    <row r="817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</row>
    <row r="818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  <c r="AA818" s="72"/>
      <c r="AB818" s="72"/>
    </row>
    <row r="819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  <c r="AA819" s="72"/>
      <c r="AB819" s="72"/>
    </row>
    <row r="820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</row>
    <row r="821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  <c r="AA821" s="72"/>
      <c r="AB821" s="72"/>
    </row>
    <row r="822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</row>
    <row r="823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  <c r="AA823" s="72"/>
      <c r="AB823" s="72"/>
    </row>
    <row r="824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  <c r="AA824" s="72"/>
      <c r="AB824" s="72"/>
    </row>
    <row r="825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  <c r="AA825" s="72"/>
      <c r="AB825" s="72"/>
    </row>
    <row r="826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</row>
    <row r="827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  <c r="AA827" s="72"/>
      <c r="AB827" s="72"/>
    </row>
    <row r="828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  <c r="AA828" s="72"/>
      <c r="AB828" s="72"/>
    </row>
    <row r="829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  <c r="AA829" s="72"/>
      <c r="AB829" s="72"/>
    </row>
    <row r="830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</row>
    <row r="831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  <c r="AA831" s="72"/>
      <c r="AB831" s="72"/>
    </row>
    <row r="832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  <c r="AA832" s="72"/>
      <c r="AB832" s="72"/>
    </row>
    <row r="833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</row>
    <row r="834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</row>
    <row r="835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  <c r="AA835" s="72"/>
      <c r="AB835" s="72"/>
    </row>
    <row r="836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</row>
    <row r="837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</row>
    <row r="838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  <c r="AA838" s="72"/>
      <c r="AB838" s="72"/>
    </row>
    <row r="839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  <c r="AA839" s="72"/>
      <c r="AB839" s="72"/>
    </row>
    <row r="840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</row>
    <row r="841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  <c r="AA841" s="72"/>
      <c r="AB841" s="72"/>
    </row>
    <row r="842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  <c r="AA842" s="72"/>
      <c r="AB842" s="72"/>
    </row>
    <row r="843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  <c r="AA843" s="72"/>
      <c r="AB843" s="72"/>
    </row>
    <row r="844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</row>
    <row r="845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  <c r="AA845" s="72"/>
      <c r="AB845" s="72"/>
    </row>
    <row r="846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  <c r="AA846" s="72"/>
      <c r="AB846" s="72"/>
    </row>
    <row r="847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  <c r="AA847" s="72"/>
      <c r="AB847" s="72"/>
    </row>
    <row r="848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  <c r="AA848" s="72"/>
      <c r="AB848" s="72"/>
    </row>
    <row r="849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  <c r="AA849" s="72"/>
      <c r="AB849" s="72"/>
    </row>
    <row r="850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  <c r="AA850" s="72"/>
      <c r="AB850" s="72"/>
    </row>
    <row r="851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  <c r="AA851" s="72"/>
      <c r="AB851" s="72"/>
    </row>
    <row r="852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  <c r="AA852" s="72"/>
      <c r="AB852" s="72"/>
    </row>
    <row r="853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</row>
    <row r="854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  <c r="AA854" s="72"/>
      <c r="AB854" s="72"/>
    </row>
    <row r="855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  <c r="AA855" s="72"/>
      <c r="AB855" s="72"/>
    </row>
    <row r="856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  <c r="AA856" s="72"/>
      <c r="AB856" s="72"/>
    </row>
    <row r="857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  <c r="AA857" s="72"/>
      <c r="AB857" s="72"/>
    </row>
    <row r="858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  <c r="AA858" s="72"/>
      <c r="AB858" s="72"/>
    </row>
    <row r="859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  <c r="AA859" s="72"/>
      <c r="AB859" s="72"/>
    </row>
    <row r="860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  <c r="AA860" s="72"/>
      <c r="AB860" s="72"/>
    </row>
    <row r="861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  <c r="AA861" s="72"/>
      <c r="AB861" s="72"/>
    </row>
    <row r="862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  <c r="AA862" s="72"/>
      <c r="AB862" s="72"/>
    </row>
    <row r="863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  <c r="AA863" s="72"/>
      <c r="AB863" s="72"/>
    </row>
    <row r="864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  <c r="AA864" s="72"/>
      <c r="AB864" s="72"/>
    </row>
    <row r="865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  <c r="AA865" s="72"/>
      <c r="AB865" s="72"/>
    </row>
    <row r="866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  <c r="AA866" s="72"/>
      <c r="AB866" s="72"/>
    </row>
    <row r="867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  <c r="AA867" s="72"/>
      <c r="AB867" s="72"/>
    </row>
    <row r="868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  <c r="AA868" s="72"/>
      <c r="AB868" s="72"/>
    </row>
    <row r="869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  <c r="AA869" s="72"/>
      <c r="AB869" s="72"/>
    </row>
    <row r="870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  <c r="AA870" s="72"/>
      <c r="AB870" s="72"/>
    </row>
    <row r="871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  <c r="AA871" s="72"/>
      <c r="AB871" s="72"/>
    </row>
    <row r="872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  <c r="AA872" s="72"/>
      <c r="AB872" s="72"/>
    </row>
    <row r="873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  <c r="AA873" s="72"/>
      <c r="AB873" s="72"/>
    </row>
    <row r="874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  <c r="AA874" s="72"/>
      <c r="AB874" s="72"/>
    </row>
    <row r="875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  <c r="AA875" s="72"/>
      <c r="AB875" s="72"/>
    </row>
    <row r="876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  <c r="AA876" s="72"/>
      <c r="AB876" s="72"/>
    </row>
    <row r="877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  <c r="AA877" s="72"/>
      <c r="AB877" s="72"/>
    </row>
    <row r="878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  <c r="AA878" s="72"/>
      <c r="AB878" s="72"/>
    </row>
    <row r="879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  <c r="AA879" s="72"/>
      <c r="AB879" s="72"/>
    </row>
    <row r="880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</row>
    <row r="881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  <c r="AA881" s="72"/>
      <c r="AB881" s="72"/>
    </row>
    <row r="882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  <c r="AA882" s="72"/>
      <c r="AB882" s="72"/>
    </row>
    <row r="883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  <c r="AA883" s="72"/>
      <c r="AB883" s="72"/>
    </row>
    <row r="884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  <c r="AA884" s="72"/>
      <c r="AB884" s="72"/>
    </row>
    <row r="885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  <c r="AA885" s="72"/>
      <c r="AB885" s="72"/>
    </row>
    <row r="886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</row>
    <row r="887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</row>
    <row r="888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</row>
    <row r="889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</row>
    <row r="890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</row>
    <row r="891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</row>
    <row r="892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</row>
    <row r="893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</row>
    <row r="894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</row>
    <row r="895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</row>
    <row r="896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</row>
    <row r="897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</row>
    <row r="898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</row>
    <row r="899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</row>
    <row r="900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</row>
    <row r="901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</row>
    <row r="902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</row>
    <row r="903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</row>
    <row r="904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  <c r="AA904" s="72"/>
      <c r="AB904" s="72"/>
    </row>
    <row r="905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</row>
    <row r="906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</row>
    <row r="907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</row>
    <row r="908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</row>
    <row r="909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</row>
    <row r="910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</row>
    <row r="911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</row>
    <row r="912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</row>
    <row r="913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</row>
    <row r="914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</row>
    <row r="915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</row>
    <row r="916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</row>
    <row r="917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</row>
    <row r="918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</row>
    <row r="919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</row>
    <row r="920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</row>
    <row r="921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</row>
    <row r="922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</row>
    <row r="923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</row>
    <row r="924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</row>
    <row r="925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</row>
    <row r="926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</row>
    <row r="927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</row>
    <row r="928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</row>
    <row r="929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</row>
    <row r="930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</row>
    <row r="931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</row>
    <row r="932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</row>
    <row r="933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</row>
    <row r="934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</row>
    <row r="935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</row>
    <row r="936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</row>
    <row r="937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</row>
    <row r="938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</row>
    <row r="939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</row>
    <row r="940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</row>
    <row r="941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</row>
    <row r="942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</row>
    <row r="943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</row>
    <row r="944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</row>
    <row r="945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</row>
    <row r="946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</row>
    <row r="947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</row>
    <row r="948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</row>
    <row r="949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</row>
    <row r="950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</row>
    <row r="951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</row>
    <row r="952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</row>
    <row r="953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</row>
    <row r="954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</row>
    <row r="955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</row>
    <row r="956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</row>
    <row r="957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</row>
    <row r="958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</row>
    <row r="959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</row>
    <row r="960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</row>
    <row r="961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</row>
    <row r="962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</row>
    <row r="963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</row>
    <row r="964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</row>
    <row r="965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</row>
    <row r="966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</row>
    <row r="967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</row>
    <row r="968">
      <c r="A968" s="72"/>
      <c r="B968" s="72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</row>
    <row r="969">
      <c r="A969" s="72"/>
      <c r="B969" s="72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  <c r="AA969" s="72"/>
      <c r="AB969" s="72"/>
    </row>
    <row r="970">
      <c r="A970" s="72"/>
      <c r="B970" s="72"/>
      <c r="C970" s="72"/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  <c r="AA970" s="72"/>
      <c r="AB970" s="72"/>
    </row>
    <row r="971">
      <c r="A971" s="72"/>
      <c r="B971" s="72"/>
      <c r="C971" s="72"/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</row>
    <row r="972">
      <c r="A972" s="72"/>
      <c r="B972" s="72"/>
      <c r="C972" s="72"/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</row>
    <row r="973">
      <c r="A973" s="72"/>
      <c r="B973" s="72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</row>
    <row r="974">
      <c r="A974" s="72"/>
      <c r="B974" s="72"/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  <c r="AA974" s="72"/>
      <c r="AB974" s="72"/>
    </row>
    <row r="975">
      <c r="A975" s="72"/>
      <c r="B975" s="72"/>
      <c r="C975" s="72"/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  <c r="AA975" s="72"/>
      <c r="AB975" s="72"/>
    </row>
    <row r="976">
      <c r="A976" s="72"/>
      <c r="B976" s="72"/>
      <c r="C976" s="72"/>
      <c r="D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  <c r="AA976" s="72"/>
      <c r="AB976" s="72"/>
    </row>
    <row r="977">
      <c r="A977" s="72"/>
      <c r="B977" s="72"/>
      <c r="C977" s="72"/>
      <c r="D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</row>
    <row r="978">
      <c r="A978" s="72"/>
      <c r="B978" s="72"/>
      <c r="C978" s="72"/>
      <c r="D978" s="72"/>
      <c r="E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  <c r="AA978" s="72"/>
      <c r="AB978" s="72"/>
    </row>
    <row r="979">
      <c r="A979" s="72"/>
      <c r="B979" s="72"/>
      <c r="C979" s="72"/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  <c r="AA979" s="72"/>
      <c r="AB979" s="72"/>
    </row>
    <row r="980">
      <c r="A980" s="72"/>
      <c r="B980" s="72"/>
      <c r="C980" s="72"/>
      <c r="D980" s="72"/>
      <c r="E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  <c r="AA980" s="72"/>
      <c r="AB980" s="72"/>
    </row>
    <row r="981">
      <c r="A981" s="72"/>
      <c r="B981" s="72"/>
      <c r="C981" s="72"/>
      <c r="D981" s="72"/>
      <c r="E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</row>
    <row r="982">
      <c r="A982" s="72"/>
      <c r="B982" s="72"/>
      <c r="C982" s="72"/>
      <c r="D982" s="72"/>
      <c r="E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  <c r="AA982" s="72"/>
      <c r="AB982" s="72"/>
    </row>
    <row r="983">
      <c r="A983" s="72"/>
      <c r="B983" s="72"/>
      <c r="C983" s="72"/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  <c r="AA983" s="72"/>
      <c r="AB983" s="72"/>
    </row>
    <row r="984">
      <c r="A984" s="72"/>
      <c r="B984" s="72"/>
      <c r="C984" s="72"/>
      <c r="D984" s="72"/>
      <c r="E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  <c r="AA984" s="72"/>
      <c r="AB984" s="72"/>
    </row>
    <row r="985">
      <c r="A985" s="72"/>
      <c r="B985" s="72"/>
      <c r="C985" s="72"/>
      <c r="D985" s="72"/>
      <c r="E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  <c r="AA985" s="72"/>
      <c r="AB985" s="72"/>
    </row>
    <row r="986">
      <c r="A986" s="72"/>
      <c r="B986" s="72"/>
      <c r="C986" s="72"/>
      <c r="D986" s="72"/>
      <c r="E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  <c r="AA986" s="72"/>
      <c r="AB986" s="72"/>
    </row>
    <row r="987">
      <c r="A987" s="72"/>
      <c r="B987" s="72"/>
      <c r="C987" s="72"/>
      <c r="D987" s="72"/>
      <c r="E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  <c r="AA987" s="72"/>
      <c r="AB987" s="72"/>
    </row>
    <row r="988">
      <c r="A988" s="72"/>
      <c r="B988" s="72"/>
      <c r="C988" s="72"/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  <c r="AA988" s="72"/>
      <c r="AB988" s="72"/>
    </row>
    <row r="989">
      <c r="A989" s="72"/>
      <c r="B989" s="72"/>
      <c r="C989" s="72"/>
      <c r="D989" s="72"/>
      <c r="E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  <c r="AA989" s="72"/>
      <c r="AB989" s="72"/>
    </row>
    <row r="990">
      <c r="A990" s="72"/>
      <c r="B990" s="72"/>
      <c r="C990" s="72"/>
      <c r="D990" s="72"/>
      <c r="E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  <c r="AA990" s="72"/>
      <c r="AB990" s="72"/>
    </row>
    <row r="991">
      <c r="A991" s="72"/>
      <c r="B991" s="72"/>
      <c r="C991" s="72"/>
      <c r="D991" s="72"/>
      <c r="E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</row>
    <row r="992">
      <c r="A992" s="72"/>
      <c r="B992" s="72"/>
      <c r="C992" s="72"/>
      <c r="D992" s="72"/>
      <c r="E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  <c r="AA992" s="72"/>
      <c r="AB992" s="72"/>
    </row>
    <row r="993">
      <c r="A993" s="72"/>
      <c r="B993" s="72"/>
      <c r="C993" s="72"/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  <c r="AA993" s="72"/>
      <c r="AB993" s="72"/>
    </row>
    <row r="994">
      <c r="A994" s="72"/>
      <c r="B994" s="72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  <c r="AA994" s="72"/>
      <c r="AB994" s="72"/>
    </row>
    <row r="995">
      <c r="A995" s="72"/>
      <c r="B995" s="72"/>
      <c r="C995" s="72"/>
      <c r="D995" s="72"/>
      <c r="E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  <c r="AA995" s="72"/>
      <c r="AB995" s="72"/>
    </row>
    <row r="996">
      <c r="A996" s="72"/>
      <c r="B996" s="72"/>
      <c r="C996" s="72"/>
      <c r="D996" s="72"/>
      <c r="E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  <c r="AA996" s="72"/>
      <c r="AB996" s="72"/>
    </row>
    <row r="997">
      <c r="A997" s="72"/>
      <c r="B997" s="72"/>
      <c r="C997" s="72"/>
      <c r="D997" s="72"/>
      <c r="E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</row>
    <row r="998">
      <c r="A998" s="72"/>
      <c r="B998" s="72"/>
      <c r="C998" s="72"/>
      <c r="D998" s="72"/>
      <c r="E998" s="72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  <c r="AA998" s="72"/>
      <c r="AB998" s="72"/>
    </row>
    <row r="999">
      <c r="A999" s="72"/>
      <c r="B999" s="72"/>
      <c r="C999" s="72"/>
      <c r="D999" s="72"/>
      <c r="E999" s="72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  <c r="AA999" s="72"/>
      <c r="AB999" s="72"/>
    </row>
    <row r="1000">
      <c r="A1000" s="72"/>
      <c r="B1000" s="72"/>
      <c r="C1000" s="72"/>
      <c r="D1000" s="72"/>
      <c r="E1000" s="72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  <c r="AA1000" s="72"/>
      <c r="AB1000" s="72"/>
    </row>
  </sheetData>
  <mergeCells count="2">
    <mergeCell ref="A2:A3"/>
    <mergeCell ref="B2:K2"/>
  </mergeCell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77" t="s">
        <v>1</v>
      </c>
      <c r="B1" s="83" t="s">
        <v>64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>
      <c r="A2" s="84" t="s">
        <v>65</v>
      </c>
      <c r="B2" s="85" t="s">
        <v>66</v>
      </c>
      <c r="C2" s="86" t="s">
        <v>67</v>
      </c>
      <c r="D2" s="86" t="s">
        <v>68</v>
      </c>
      <c r="E2" s="86" t="s">
        <v>69</v>
      </c>
      <c r="F2" s="86" t="s">
        <v>70</v>
      </c>
      <c r="G2" s="86" t="s">
        <v>71</v>
      </c>
      <c r="H2" s="86" t="s">
        <v>72</v>
      </c>
      <c r="I2" s="86" t="s">
        <v>73</v>
      </c>
      <c r="J2" s="86" t="s">
        <v>74</v>
      </c>
      <c r="K2" s="86" t="s">
        <v>75</v>
      </c>
      <c r="L2" s="86" t="s">
        <v>76</v>
      </c>
      <c r="M2" s="86" t="s">
        <v>77</v>
      </c>
      <c r="N2" s="86" t="s">
        <v>78</v>
      </c>
      <c r="O2" s="85" t="s">
        <v>79</v>
      </c>
    </row>
    <row r="3">
      <c r="A3" s="87"/>
      <c r="B3" s="88">
        <v>2017.0</v>
      </c>
      <c r="C3" s="85">
        <f>99117+8495</f>
        <v>107612</v>
      </c>
      <c r="D3" s="85">
        <f>86014+5377</f>
        <v>91391</v>
      </c>
      <c r="E3" s="85">
        <f>95843+5070</f>
        <v>100913</v>
      </c>
      <c r="F3" s="85">
        <f>96297+6473</f>
        <v>102770</v>
      </c>
      <c r="G3" s="85">
        <f>101725+6031</f>
        <v>107756</v>
      </c>
      <c r="H3" s="85">
        <f>97054+5303</f>
        <v>102357</v>
      </c>
      <c r="I3" s="85">
        <f>130450+7783</f>
        <v>138233</v>
      </c>
      <c r="J3" s="85">
        <f>105326+9158</f>
        <v>114484</v>
      </c>
      <c r="K3" s="85">
        <f>109115+6885</f>
        <v>116000</v>
      </c>
      <c r="L3" s="85">
        <f>114431+8045</f>
        <v>122476</v>
      </c>
      <c r="M3" s="85">
        <f>108825+6902</f>
        <v>115727</v>
      </c>
      <c r="N3" s="85">
        <f>126704+9043</f>
        <v>135747</v>
      </c>
      <c r="O3" s="85">
        <f t="shared" ref="O3:O7" si="1">SUM(C3:N3)</f>
        <v>1355466</v>
      </c>
    </row>
    <row r="4">
      <c r="A4" s="87"/>
      <c r="B4" s="88">
        <v>2018.0</v>
      </c>
      <c r="C4" s="85">
        <f>115587+9265</f>
        <v>124852</v>
      </c>
      <c r="D4" s="85">
        <f>94501+11164</f>
        <v>105665</v>
      </c>
      <c r="E4" s="85">
        <f>105015+10669</f>
        <v>115684</v>
      </c>
      <c r="F4" s="85">
        <f>108495+10706</f>
        <v>119201</v>
      </c>
      <c r="G4" s="85">
        <f>94714+10261</f>
        <v>104975</v>
      </c>
      <c r="H4" s="85">
        <f>104201+10720</f>
        <v>114921</v>
      </c>
      <c r="I4" s="85">
        <f>128738+12700</f>
        <v>141438</v>
      </c>
      <c r="J4" s="85">
        <f>110261+15901</f>
        <v>126162</v>
      </c>
      <c r="K4" s="85">
        <f>102362+12825</f>
        <v>115187</v>
      </c>
      <c r="L4" s="85">
        <f>103352+9250</f>
        <v>112602</v>
      </c>
      <c r="M4" s="85">
        <f>88789+6187</f>
        <v>94976</v>
      </c>
      <c r="N4" s="85">
        <f>98098+9534</f>
        <v>107632</v>
      </c>
      <c r="O4" s="85">
        <f t="shared" si="1"/>
        <v>1383295</v>
      </c>
    </row>
    <row r="5">
      <c r="A5" s="87"/>
      <c r="B5" s="88">
        <v>2019.0</v>
      </c>
      <c r="C5" s="85">
        <f>75427+11816</f>
        <v>87243</v>
      </c>
      <c r="D5" s="85">
        <f>66161+12026</f>
        <v>78187</v>
      </c>
      <c r="E5" s="85">
        <f>76530+11869</f>
        <v>88399</v>
      </c>
      <c r="F5" s="85">
        <f>106780+10706</f>
        <v>117486</v>
      </c>
      <c r="G5" s="85">
        <f>67957+10705</f>
        <v>78662</v>
      </c>
      <c r="H5" s="85">
        <f>83449+9190</f>
        <v>92639</v>
      </c>
      <c r="I5" s="85">
        <f>97609+12629</f>
        <v>110238</v>
      </c>
      <c r="J5" s="85">
        <f>87870+15017</f>
        <v>102887</v>
      </c>
      <c r="K5" s="85">
        <f>89+52+12530</f>
        <v>12671</v>
      </c>
      <c r="L5" s="85">
        <f>82109+11729</f>
        <v>93838</v>
      </c>
      <c r="M5" s="85">
        <f>81379+11053</f>
        <v>92432</v>
      </c>
      <c r="N5" s="85">
        <f>97548+12646</f>
        <v>110194</v>
      </c>
      <c r="O5" s="85">
        <f t="shared" si="1"/>
        <v>1064876</v>
      </c>
    </row>
    <row r="6">
      <c r="A6" s="87"/>
      <c r="B6" s="88">
        <v>2020.0</v>
      </c>
      <c r="C6" s="85">
        <f>79704+14462</f>
        <v>94166</v>
      </c>
      <c r="D6" s="85">
        <f>74738+2052</f>
        <v>76790</v>
      </c>
      <c r="E6" s="85">
        <f>66942+969</f>
        <v>67911</v>
      </c>
      <c r="F6" s="85">
        <f>9635</f>
        <v>9635</v>
      </c>
      <c r="G6" s="85">
        <f>672</f>
        <v>672</v>
      </c>
      <c r="H6" s="85">
        <f>8826+261</f>
        <v>9087</v>
      </c>
      <c r="I6" s="85">
        <f>19890+736</f>
        <v>20626</v>
      </c>
      <c r="J6" s="85">
        <f>27771+784</f>
        <v>28555</v>
      </c>
      <c r="K6" s="85">
        <f>30439+2149</f>
        <v>32588</v>
      </c>
      <c r="L6" s="85">
        <f>32698+2396</f>
        <v>35094</v>
      </c>
      <c r="M6" s="85">
        <f>42278+1699</f>
        <v>43977</v>
      </c>
      <c r="N6" s="85">
        <f>53686+1291</f>
        <v>54977</v>
      </c>
      <c r="O6" s="85">
        <f t="shared" si="1"/>
        <v>474078</v>
      </c>
    </row>
    <row r="7">
      <c r="A7" s="87"/>
      <c r="B7" s="88">
        <v>2021.0</v>
      </c>
      <c r="C7" s="88">
        <v>2021.0</v>
      </c>
      <c r="D7" s="85">
        <v>30045.0</v>
      </c>
      <c r="E7" s="85">
        <v>41919.0</v>
      </c>
      <c r="F7" s="85">
        <v>45037.0</v>
      </c>
      <c r="G7" s="85">
        <v>36422.0</v>
      </c>
      <c r="H7" s="85">
        <v>57594.0</v>
      </c>
      <c r="I7" s="85">
        <v>16221.0</v>
      </c>
      <c r="J7" s="85">
        <v>15895.0</v>
      </c>
      <c r="K7" s="85">
        <v>28491.0</v>
      </c>
      <c r="L7" s="85">
        <v>43531.0</v>
      </c>
      <c r="M7" s="85">
        <v>49451.0</v>
      </c>
      <c r="N7" s="85">
        <v>60412.0</v>
      </c>
      <c r="O7" s="85">
        <f t="shared" si="1"/>
        <v>427039</v>
      </c>
    </row>
    <row r="8">
      <c r="A8" s="72"/>
      <c r="B8" s="89">
        <v>2022.0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>
      <c r="A9" s="72"/>
      <c r="B9" s="89">
        <v>2023.0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</row>
    <row r="10">
      <c r="A10" s="72"/>
      <c r="B10" s="89">
        <v>2024.0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</row>
    <row r="11">
      <c r="A11" s="72"/>
      <c r="B11" s="89">
        <v>2025.0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</row>
    <row r="12">
      <c r="A12" s="72"/>
      <c r="B12" s="91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</row>
    <row r="13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>
      <c r="A14" s="84" t="s">
        <v>1</v>
      </c>
      <c r="B14" s="92" t="s">
        <v>80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</row>
    <row r="15">
      <c r="A15" s="84" t="s">
        <v>81</v>
      </c>
      <c r="B15" s="77" t="s">
        <v>66</v>
      </c>
      <c r="C15" s="95" t="s">
        <v>67</v>
      </c>
      <c r="D15" s="95" t="s">
        <v>68</v>
      </c>
      <c r="E15" s="95" t="s">
        <v>69</v>
      </c>
      <c r="F15" s="95" t="s">
        <v>70</v>
      </c>
      <c r="G15" s="95" t="s">
        <v>71</v>
      </c>
      <c r="H15" s="95" t="s">
        <v>72</v>
      </c>
      <c r="I15" s="95" t="s">
        <v>73</v>
      </c>
      <c r="J15" s="95" t="s">
        <v>74</v>
      </c>
      <c r="K15" s="95" t="s">
        <v>75</v>
      </c>
      <c r="L15" s="95" t="s">
        <v>76</v>
      </c>
      <c r="M15" s="95" t="s">
        <v>77</v>
      </c>
      <c r="N15" s="95" t="s">
        <v>78</v>
      </c>
      <c r="O15" s="77" t="s">
        <v>79</v>
      </c>
    </row>
    <row r="16">
      <c r="A16" s="87"/>
      <c r="B16" s="96">
        <v>2017.0</v>
      </c>
      <c r="C16" s="77">
        <f>99117+8495</f>
        <v>107612</v>
      </c>
      <c r="D16" s="77">
        <f>86014+5377</f>
        <v>91391</v>
      </c>
      <c r="E16" s="77">
        <f>95843+5070</f>
        <v>100913</v>
      </c>
      <c r="F16" s="77">
        <f>96297+6473</f>
        <v>102770</v>
      </c>
      <c r="G16" s="77">
        <f>101725+6031</f>
        <v>107756</v>
      </c>
      <c r="H16" s="77">
        <f>97054+5303</f>
        <v>102357</v>
      </c>
      <c r="I16" s="77">
        <f>130450+7783</f>
        <v>138233</v>
      </c>
      <c r="J16" s="77">
        <f>105326+9158</f>
        <v>114484</v>
      </c>
      <c r="K16" s="77">
        <f>109115+6885</f>
        <v>116000</v>
      </c>
      <c r="L16" s="77">
        <f>114431+8045</f>
        <v>122476</v>
      </c>
      <c r="M16" s="77">
        <f>108825+6902</f>
        <v>115727</v>
      </c>
      <c r="N16" s="77">
        <f>126704+9043</f>
        <v>135747</v>
      </c>
      <c r="O16" s="77">
        <f t="shared" ref="O16:O20" si="2">SUM(C16:N16)</f>
        <v>1355466</v>
      </c>
    </row>
    <row r="17">
      <c r="A17" s="87"/>
      <c r="B17" s="96">
        <v>2018.0</v>
      </c>
      <c r="C17" s="77">
        <f>115587+9265</f>
        <v>124852</v>
      </c>
      <c r="D17" s="77">
        <f>94501+11164</f>
        <v>105665</v>
      </c>
      <c r="E17" s="77">
        <f>105015+10669</f>
        <v>115684</v>
      </c>
      <c r="F17" s="77">
        <f>108495+10706</f>
        <v>119201</v>
      </c>
      <c r="G17" s="77">
        <f>94714+10261</f>
        <v>104975</v>
      </c>
      <c r="H17" s="77">
        <f>104201+10720</f>
        <v>114921</v>
      </c>
      <c r="I17" s="77">
        <f>128738+12700</f>
        <v>141438</v>
      </c>
      <c r="J17" s="77">
        <f>110261+15901</f>
        <v>126162</v>
      </c>
      <c r="K17" s="77">
        <f>102362+12825</f>
        <v>115187</v>
      </c>
      <c r="L17" s="77">
        <f>103352+9250</f>
        <v>112602</v>
      </c>
      <c r="M17" s="77">
        <f>88789+6187</f>
        <v>94976</v>
      </c>
      <c r="N17" s="77">
        <f>98098+9534</f>
        <v>107632</v>
      </c>
      <c r="O17" s="77">
        <f t="shared" si="2"/>
        <v>1383295</v>
      </c>
    </row>
    <row r="18">
      <c r="A18" s="87"/>
      <c r="B18" s="96">
        <v>2019.0</v>
      </c>
      <c r="C18" s="77">
        <f>75427+11816</f>
        <v>87243</v>
      </c>
      <c r="D18" s="77">
        <f>66161+12026</f>
        <v>78187</v>
      </c>
      <c r="E18" s="77">
        <f>76530+11869</f>
        <v>88399</v>
      </c>
      <c r="F18" s="77">
        <f>106780+10706</f>
        <v>117486</v>
      </c>
      <c r="G18" s="77">
        <f>67957+10705</f>
        <v>78662</v>
      </c>
      <c r="H18" s="77">
        <f>83449+9190</f>
        <v>92639</v>
      </c>
      <c r="I18" s="77">
        <f>97609+12629</f>
        <v>110238</v>
      </c>
      <c r="J18" s="77">
        <f>87870+15017</f>
        <v>102887</v>
      </c>
      <c r="K18" s="77">
        <f>89+52+12530</f>
        <v>12671</v>
      </c>
      <c r="L18" s="77">
        <f>82109+11729</f>
        <v>93838</v>
      </c>
      <c r="M18" s="77">
        <f>81379+11053</f>
        <v>92432</v>
      </c>
      <c r="N18" s="77">
        <f>97548+12646</f>
        <v>110194</v>
      </c>
      <c r="O18" s="77">
        <f t="shared" si="2"/>
        <v>1064876</v>
      </c>
    </row>
    <row r="19">
      <c r="B19" s="96">
        <v>2020.0</v>
      </c>
      <c r="C19" s="77">
        <f>79704+14462</f>
        <v>94166</v>
      </c>
      <c r="D19" s="77">
        <f>74738+2052</f>
        <v>76790</v>
      </c>
      <c r="E19" s="77">
        <f>66942+969</f>
        <v>67911</v>
      </c>
      <c r="F19" s="77">
        <f>9635</f>
        <v>9635</v>
      </c>
      <c r="G19" s="77">
        <f>672</f>
        <v>672</v>
      </c>
      <c r="H19" s="77">
        <f>8826+261</f>
        <v>9087</v>
      </c>
      <c r="I19" s="77">
        <f>19890+736</f>
        <v>20626</v>
      </c>
      <c r="J19" s="77">
        <f>27771+784</f>
        <v>28555</v>
      </c>
      <c r="K19" s="77">
        <f>30439+2149</f>
        <v>32588</v>
      </c>
      <c r="L19" s="77">
        <f>32698+2396</f>
        <v>35094</v>
      </c>
      <c r="M19" s="77">
        <f>42278+1699</f>
        <v>43977</v>
      </c>
      <c r="N19" s="77">
        <f>53686+1291</f>
        <v>54977</v>
      </c>
      <c r="O19" s="77">
        <f t="shared" si="2"/>
        <v>474078</v>
      </c>
    </row>
    <row r="20">
      <c r="B20" s="96">
        <v>2021.0</v>
      </c>
      <c r="C20" s="77">
        <v>32494.0</v>
      </c>
      <c r="D20" s="77">
        <v>30045.0</v>
      </c>
      <c r="E20" s="77">
        <v>41919.0</v>
      </c>
      <c r="F20" s="77">
        <v>45037.0</v>
      </c>
      <c r="G20" s="77">
        <v>36422.0</v>
      </c>
      <c r="H20" s="77">
        <v>57594.0</v>
      </c>
      <c r="I20" s="77">
        <v>16221.0</v>
      </c>
      <c r="J20" s="77">
        <v>15895.0</v>
      </c>
      <c r="K20" s="77">
        <v>28491.0</v>
      </c>
      <c r="L20" s="77">
        <v>43531.0</v>
      </c>
      <c r="M20" s="77">
        <v>49451.0</v>
      </c>
      <c r="N20" s="77">
        <v>60412.0</v>
      </c>
      <c r="O20" s="77">
        <f t="shared" si="2"/>
        <v>457512</v>
      </c>
    </row>
    <row r="21">
      <c r="B21" s="89">
        <v>2022.0</v>
      </c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</row>
    <row r="22">
      <c r="B22" s="89">
        <v>2023.0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</row>
    <row r="23">
      <c r="B23" s="89">
        <v>2024.0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</row>
    <row r="24">
      <c r="B24" s="89">
        <v>2025.0</v>
      </c>
      <c r="C24" s="70">
        <v>59078.0</v>
      </c>
      <c r="D24" s="70">
        <v>56512.0</v>
      </c>
      <c r="E24" s="70">
        <v>56065.0</v>
      </c>
      <c r="F24" s="70">
        <v>69713.0</v>
      </c>
      <c r="G24" s="70">
        <v>62544.0</v>
      </c>
      <c r="H24" s="70">
        <v>61816.0</v>
      </c>
      <c r="I24" s="70">
        <v>65378.0</v>
      </c>
      <c r="J24" s="70">
        <v>65420.0</v>
      </c>
      <c r="K24" s="70">
        <v>64267.0</v>
      </c>
      <c r="L24" s="70">
        <v>70116.0</v>
      </c>
      <c r="M24" s="70">
        <v>67877.0</v>
      </c>
      <c r="N24" s="70">
        <v>82637.0</v>
      </c>
      <c r="O24" s="70">
        <v>781423.0</v>
      </c>
    </row>
  </sheetData>
  <mergeCells count="2">
    <mergeCell ref="B1:O1"/>
    <mergeCell ref="B14:O14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