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TON+/RtC7oDL8uCgOvPDkJdaKL+OtHlwCYPMEUlPqG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ID#AAAB2VYXncU
Nareswari Dahayu    (2026-03-28 12:41:57)
Lanjutan Tabel 3.1.1, Papua Barat Daya Dalam Angka 2026, hal. 58</t>
      </text>
    </comment>
    <comment authorId="0" ref="L2">
      <text>
        <t xml:space="preserve">======
ID#AAAB2VYXncQ
Nareswari Dahayu    (2026-03-28 12:39:49)
Tabel 3.1.1, Papua Barat Daya Dalam Angka 2026, hal. 54</t>
      </text>
    </comment>
    <comment authorId="0" ref="M2">
      <text>
        <t xml:space="preserve">======
ID#AAAB2VYXncM
Nareswari Dahayu    (2026-03-28 12:38:32)
Tabel 1.1.1, Papua Barat Daya Dalam Angka 2026,hal. 9</t>
      </text>
    </comment>
  </commentList>
  <extLst>
    <ext uri="GoogleSheetsCustomDataVersion2">
      <go:sheetsCustomData xmlns:go="http://customooxmlschemas.google.com/" r:id="rId1" roundtripDataSignature="AMtx7mh3OZ3pPlCeQ45WgoL1PHZ8ywJi7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2">
      <text>
        <t xml:space="preserve">======
ID#AAAB0lcc7kI
Nareswari Dahayu    (2026-02-20 06:57:47)
Tidak ada SK tapi dari web https://gajimu.com/garmen/gaji-pekerja-garmen/gaji-minimum/ump-papua-barat-daya harusnya 3.293.500</t>
      </text>
    </comment>
    <comment authorId="0" ref="L9">
      <text>
        <t xml:space="preserve">======
ID#AAAB0lcc7kA
Nareswari Dahayu    (2026-02-20 06:50:34)
SK Gubernur Papua Barat Daya Nomor 100.3.3.1/266/12/2025 tentang UMP Papua Barat Daya Tahun 2026 
https://www.scribd.com/document/988538229/03-SK-UMP-Dan-UMSP-Papua-Barat-Daya-Tahun-2026
------
ID#AAAB0lcc7kE
Nareswari Dahayu    (2026-02-20 06:51:39)
berlaku untuk seluruh kabupaten/kota di Papua Barat Daya (poin KEDELAPAN)</t>
      </text>
    </comment>
  </commentList>
  <extLst>
    <ext uri="GoogleSheetsCustomDataVersion2">
      <go:sheetsCustomData xmlns:go="http://customooxmlschemas.google.com/" r:id="rId1" roundtripDataSignature="AMtx7mjcgjvrOYSmMMnW2jCPK9RgeFL7o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2">
      <text>
        <t xml:space="preserve">======
ID#AAAB2VYXncg
Nareswari Dahayu    (2026-03-28 13:03:17)
Tabel 13.1.3, Papua Barat Daya Dalam Angka 2026, hal 549</t>
      </text>
    </comment>
    <comment authorId="0" ref="E21">
      <text>
        <t xml:space="preserve">======
ID#AAAB2VYXncY
Nareswari Dahayu    (2026-03-28 13:00:18)
Statistik Kunci, Papua Barat Daya Dalam Angka 2026, hal 1</t>
      </text>
    </comment>
  </commentList>
  <extLst>
    <ext uri="GoogleSheetsCustomDataVersion2">
      <go:sheetsCustomData xmlns:go="http://customooxmlschemas.google.com/" r:id="rId1" roundtripDataSignature="AMtx7mhXUIV/wAcQFJ0dQ2svZr2ST7SEd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3">
      <text>
        <t xml:space="preserve">======
ID#AAAB2VYXncc
Nareswari Dahayu    (2026-03-28 13:00:23)
Statistik Kunci, Papua Barat Daya Dalam Angka 2026, hal 1</t>
      </text>
    </comment>
  </commentList>
  <extLst>
    <ext uri="GoogleSheetsCustomDataVersion2">
      <go:sheetsCustomData xmlns:go="http://customooxmlschemas.google.com/" r:id="rId1" roundtripDataSignature="AMtx7mignrsJgAOz+GniLGQ5ApmNOSeYtg=="/>
    </ext>
  </extLst>
</comments>
</file>

<file path=xl/sharedStrings.xml><?xml version="1.0" encoding="utf-8"?>
<sst xmlns="http://schemas.openxmlformats.org/spreadsheetml/2006/main" count="123" uniqueCount="90">
  <si>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</si>
  <si>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</si>
  <si>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</si>
  <si>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</si>
  <si>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</si>
  <si>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</si>
  <si>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</si>
  <si>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</si>
  <si>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</si>
  <si>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</si>
  <si>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</si>
  <si>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</si>
  <si>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Raja Ampat</t>
  </si>
  <si>
    <t xml:space="preserve">Sorong </t>
  </si>
  <si>
    <t>Sorong Selatan</t>
  </si>
  <si>
    <t>Maybrat</t>
  </si>
  <si>
    <t>Tambrauw</t>
  </si>
  <si>
    <t>Kota Sorong</t>
  </si>
  <si>
    <t>Provinsi</t>
  </si>
  <si>
    <t>Upah Minimum Regional</t>
  </si>
  <si>
    <t>Years</t>
  </si>
  <si>
    <t>Industry</t>
  </si>
  <si>
    <t>Lapangan Usaha</t>
  </si>
  <si>
    <t>Agriculture, Forestry and Fishery</t>
  </si>
  <si>
    <t>12,43%</t>
  </si>
  <si>
    <t>Pertanian, Kehutanan, dan Perikanan</t>
  </si>
  <si>
    <t>Mining and Quarrying</t>
  </si>
  <si>
    <t>10,30%</t>
  </si>
  <si>
    <t>Pertambangan dan Penggalian</t>
  </si>
  <si>
    <t>Manufacturing Industry</t>
  </si>
  <si>
    <t>17,31%</t>
  </si>
  <si>
    <t>Industri Pengolahan</t>
  </si>
  <si>
    <t>Electricity &amp; Gas</t>
  </si>
  <si>
    <t>0,08%</t>
  </si>
  <si>
    <t>Pengadaan Listrik dan Gas</t>
  </si>
  <si>
    <t>Water Supply, Waste and Management</t>
  </si>
  <si>
    <t>0,16%</t>
  </si>
  <si>
    <t>Pengadaan Air, Pengelolaan Sampah, Limbah dan Daur Ulang</t>
  </si>
  <si>
    <t>Construction</t>
  </si>
  <si>
    <t>14,81%</t>
  </si>
  <si>
    <t>Konstruksi</t>
  </si>
  <si>
    <t>Wholesale &amp; Retail Trade; Repair of Motor Vehicles &amp; Motorcycles</t>
  </si>
  <si>
    <t>13,06%</t>
  </si>
  <si>
    <t>Perdagangan Besar dan Eceran; Reparasi Mobil dan Sepeda Motor</t>
  </si>
  <si>
    <t>Transportation &amp; Warehousing</t>
  </si>
  <si>
    <t>4,11%</t>
  </si>
  <si>
    <t>Transportasi dan Pergudangan</t>
  </si>
  <si>
    <t>Accommodation &amp; Food Services</t>
  </si>
  <si>
    <t>1,16%</t>
  </si>
  <si>
    <t>Penyediaan Akomodasi dan Makan Minum</t>
  </si>
  <si>
    <t>Information &amp; Communication</t>
  </si>
  <si>
    <t>3,15%</t>
  </si>
  <si>
    <t>Informasi dan Komunikasi</t>
  </si>
  <si>
    <t>Finance and Insurance Service</t>
  </si>
  <si>
    <t>2,70%</t>
  </si>
  <si>
    <t>Jasa Keuangan dan Asuransi</t>
  </si>
  <si>
    <t>Real Estate</t>
  </si>
  <si>
    <t>1,88%</t>
  </si>
  <si>
    <t>Services Company</t>
  </si>
  <si>
    <t>0,18%</t>
  </si>
  <si>
    <t>Jasa Perusahaan</t>
  </si>
  <si>
    <t>Government Administration, Defense and Compulsory Social Security</t>
  </si>
  <si>
    <t>13,49%</t>
  </si>
  <si>
    <t>Administrasi Pemerintahan, Pertahanan dan Jaminan Sosial Wajib</t>
  </si>
  <si>
    <t>Education Services</t>
  </si>
  <si>
    <t>3,37%</t>
  </si>
  <si>
    <t>Jasa Pendidikan</t>
  </si>
  <si>
    <t>Health Services and Social Activities</t>
  </si>
  <si>
    <t>1,32%</t>
  </si>
  <si>
    <t>Jasa Kesehatan dan Kegiatan Sosial</t>
  </si>
  <si>
    <t>Other Services</t>
  </si>
  <si>
    <t>0,52%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</si>
  <si>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</si>
  <si>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</si>
  <si>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</si>
  <si>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</si>
  <si>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</si>
  <si>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</si>
  <si>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</si>
  <si>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</si>
  <si>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</si>
  <si>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</si>
  <si>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</si>
  <si>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</si>
  <si>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</si>
  <si>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</si>
  <si>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</si>
  <si>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</si>
  <si>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Papua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</si>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</sst>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_-;\-* #,##0_-;_-* &quot;-&quot;_-;_-@"/>
    <numFmt numFmtId="165" formatCode="_(* #,##0.00_);_(* \(#,##0.00\);_(* &quot;-&quot;??_);_(@_)"/>
    <numFmt numFmtId="166" formatCode="_(* #,##0_);_(* \(#,##0\);_(* &quot;-&quot;??_);_(@_)"/>
    <numFmt numFmtId="167" formatCode="_(* #,##0.0_);_(* \(#,##0.0\);_(* &quot;-&quot;??.0_);_(@_)"/>
  </numFmts>
  <fonts count="13">
    <font>
      <sz val="10.0"/>
      <color rgb="FF000000"/>
      <name val="Arial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</font>
    <font>
      <b/>
      <color theme="1"/>
      <name val="Calibri"/>
    </font>
    <font>
      <b/>
      <color theme="1"/>
      <name val="Arial"/>
    </font>
    <font>
      <color theme="1"/>
      <name val="Arial"/>
      <scheme val="minor"/>
    </font>
    <font>
      <b/>
      <sz val="11.0"/>
      <color theme="1"/>
      <name val="Calibri"/>
    </font>
    <font>
      <b/>
      <sz val="10.0"/>
      <color theme="1"/>
      <name val="Arial"/>
      <scheme val="minor"/>
    </font>
    <font>
      <sz val="10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CE5CD"/>
        <bgColor rgb="FFFCE5CD"/>
      </patternFill>
    </fill>
    <fill>
      <patternFill patternType="solid">
        <fgColor rgb="FFED7D31"/>
        <bgColor rgb="FFED7D31"/>
      </patternFill>
    </fill>
    <fill>
      <patternFill patternType="solid">
        <fgColor rgb="FFD9EAD3"/>
        <bgColor rgb="FFD9EAD3"/>
      </patternFill>
    </fill>
  </fills>
  <borders count="7">
    <border/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1" fillId="0" fontId="2" numFmtId="0" xfId="0" applyBorder="1" applyFont="1"/>
    <xf borderId="2" fillId="0" fontId="1" numFmtId="0" xfId="0" applyAlignment="1" applyBorder="1" applyFont="1">
      <alignment horizontal="center" shrinkToFit="0" vertical="bottom" wrapText="1"/>
    </xf>
    <xf borderId="0" fillId="0" fontId="3" numFmtId="0" xfId="0" applyAlignment="1" applyFont="1">
      <alignment horizontal="center"/>
    </xf>
    <xf borderId="3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 readingOrder="0"/>
    </xf>
    <xf borderId="3" fillId="2" fontId="3" numFmtId="0" xfId="0" applyAlignment="1" applyBorder="1" applyFill="1" applyFont="1">
      <alignment horizontal="center"/>
    </xf>
    <xf borderId="3" fillId="0" fontId="1" numFmtId="0" xfId="0" applyAlignment="1" applyBorder="1" applyFont="1">
      <alignment vertical="bottom"/>
    </xf>
    <xf borderId="4" fillId="0" fontId="4" numFmtId="164" xfId="0" applyAlignment="1" applyBorder="1" applyFont="1" applyNumberFormat="1">
      <alignment horizontal="right" vertical="bottom"/>
    </xf>
    <xf borderId="5" fillId="0" fontId="4" numFmtId="164" xfId="0" applyAlignment="1" applyBorder="1" applyFont="1" applyNumberFormat="1">
      <alignment horizontal="right" vertical="bottom"/>
    </xf>
    <xf borderId="3" fillId="0" fontId="5" numFmtId="164" xfId="0" applyAlignment="1" applyBorder="1" applyFont="1" applyNumberFormat="1">
      <alignment horizontal="right" vertical="bottom"/>
    </xf>
    <xf borderId="4" fillId="0" fontId="1" numFmtId="164" xfId="0" applyAlignment="1" applyBorder="1" applyFont="1" applyNumberFormat="1">
      <alignment vertical="bottom"/>
    </xf>
    <xf borderId="4" fillId="0" fontId="1" numFmtId="164" xfId="0" applyAlignment="1" applyBorder="1" applyFont="1" applyNumberFormat="1">
      <alignment readingOrder="0" vertical="bottom"/>
    </xf>
    <xf borderId="4" fillId="3" fontId="5" numFmtId="165" xfId="0" applyAlignment="1" applyBorder="1" applyFill="1" applyFont="1" applyNumberFormat="1">
      <alignment horizontal="right" vertical="bottom"/>
    </xf>
    <xf borderId="4" fillId="3" fontId="5" numFmtId="10" xfId="0" applyAlignment="1" applyBorder="1" applyFont="1" applyNumberFormat="1">
      <alignment horizontal="right" vertical="bottom"/>
    </xf>
    <xf borderId="3" fillId="4" fontId="1" numFmtId="3" xfId="0" applyAlignment="1" applyBorder="1" applyFill="1" applyFont="1" applyNumberFormat="1">
      <alignment horizontal="right" vertical="bottom"/>
    </xf>
    <xf borderId="3" fillId="4" fontId="1" numFmtId="10" xfId="0" applyAlignment="1" applyBorder="1" applyFont="1" applyNumberFormat="1">
      <alignment horizontal="right" vertical="bottom"/>
    </xf>
    <xf borderId="3" fillId="4" fontId="1" numFmtId="4" xfId="0" applyAlignment="1" applyBorder="1" applyFont="1" applyNumberFormat="1">
      <alignment horizontal="right" readingOrder="0" vertical="bottom"/>
    </xf>
    <xf borderId="3" fillId="4" fontId="1" numFmtId="2" xfId="0" applyAlignment="1" applyBorder="1" applyFont="1" applyNumberFormat="1">
      <alignment horizontal="right" vertical="bottom"/>
    </xf>
    <xf borderId="0" fillId="0" fontId="6" numFmtId="10" xfId="0" applyFont="1" applyNumberFormat="1"/>
    <xf borderId="4" fillId="0" fontId="1" numFmtId="0" xfId="0" applyAlignment="1" applyBorder="1" applyFont="1">
      <alignment vertical="bottom"/>
    </xf>
    <xf borderId="4" fillId="0" fontId="5" numFmtId="0" xfId="0" applyAlignment="1" applyBorder="1" applyFont="1">
      <alignment vertical="bottom"/>
    </xf>
    <xf borderId="3" fillId="0" fontId="5" numFmtId="0" xfId="0" applyAlignment="1" applyBorder="1" applyFont="1">
      <alignment vertical="bottom"/>
    </xf>
    <xf borderId="3" fillId="0" fontId="4" numFmtId="164" xfId="0" applyAlignment="1" applyBorder="1" applyFont="1" applyNumberFormat="1">
      <alignment horizontal="right" vertical="bottom"/>
    </xf>
    <xf borderId="3" fillId="0" fontId="1" numFmtId="164" xfId="0" applyAlignment="1" applyBorder="1" applyFont="1" applyNumberFormat="1">
      <alignment vertical="bottom"/>
    </xf>
    <xf borderId="3" fillId="0" fontId="1" numFmtId="164" xfId="0" applyAlignment="1" applyBorder="1" applyFont="1" applyNumberFormat="1">
      <alignment readingOrder="0" vertical="bottom"/>
    </xf>
    <xf borderId="3" fillId="3" fontId="5" numFmtId="165" xfId="0" applyAlignment="1" applyBorder="1" applyFont="1" applyNumberFormat="1">
      <alignment horizontal="right" vertical="bottom"/>
    </xf>
    <xf borderId="3" fillId="0" fontId="6" numFmtId="0" xfId="0" applyBorder="1" applyFont="1"/>
    <xf borderId="3" fillId="0" fontId="7" numFmtId="164" xfId="0" applyBorder="1" applyFont="1" applyNumberFormat="1"/>
    <xf borderId="3" fillId="4" fontId="5" numFmtId="165" xfId="0" applyBorder="1" applyFont="1" applyNumberFormat="1"/>
    <xf borderId="3" fillId="4" fontId="5" numFmtId="0" xfId="0" applyAlignment="1" applyBorder="1" applyFont="1">
      <alignment horizontal="right" readingOrder="0"/>
    </xf>
    <xf borderId="3" fillId="0" fontId="6" numFmtId="0" xfId="0" applyAlignment="1" applyBorder="1" applyFont="1">
      <alignment vertical="bottom"/>
    </xf>
    <xf borderId="2" fillId="0" fontId="6" numFmtId="0" xfId="0" applyAlignment="1" applyBorder="1" applyFont="1">
      <alignment vertical="bottom"/>
    </xf>
    <xf borderId="1" fillId="0" fontId="5" numFmtId="0" xfId="0" applyAlignment="1" applyBorder="1" applyFont="1">
      <alignment horizontal="center" shrinkToFit="0" vertical="bottom" wrapText="1"/>
    </xf>
    <xf borderId="2" fillId="0" fontId="2" numFmtId="0" xfId="0" applyBorder="1" applyFont="1"/>
    <xf borderId="5" fillId="0" fontId="5" numFmtId="0" xfId="0" applyAlignment="1" applyBorder="1" applyFont="1">
      <alignment vertical="bottom"/>
    </xf>
    <xf borderId="5" fillId="0" fontId="5" numFmtId="0" xfId="0" applyAlignment="1" applyBorder="1" applyFont="1">
      <alignment horizontal="center" vertical="bottom"/>
    </xf>
    <xf borderId="3" fillId="0" fontId="5" numFmtId="0" xfId="0" applyAlignment="1" applyBorder="1" applyFont="1">
      <alignment horizontal="center" vertical="bottom"/>
    </xf>
    <xf borderId="3" fillId="0" fontId="5" numFmtId="0" xfId="0" applyAlignment="1" applyBorder="1" applyFont="1">
      <alignment horizontal="center" readingOrder="0" vertical="bottom"/>
    </xf>
    <xf borderId="3" fillId="0" fontId="5" numFmtId="3" xfId="0" applyAlignment="1" applyBorder="1" applyFont="1" applyNumberFormat="1">
      <alignment horizontal="right" vertical="bottom"/>
    </xf>
    <xf borderId="3" fillId="0" fontId="5" numFmtId="3" xfId="0" applyBorder="1" applyFont="1" applyNumberFormat="1"/>
    <xf borderId="3" fillId="0" fontId="5" numFmtId="3" xfId="0" applyAlignment="1" applyBorder="1" applyFont="1" applyNumberFormat="1">
      <alignment readingOrder="0"/>
    </xf>
    <xf borderId="3" fillId="0" fontId="8" numFmtId="0" xfId="0" applyBorder="1" applyFont="1"/>
    <xf borderId="3" fillId="0" fontId="7" numFmtId="3" xfId="0" applyAlignment="1" applyBorder="1" applyFont="1" applyNumberFormat="1">
      <alignment horizontal="right" vertical="bottom"/>
    </xf>
    <xf borderId="2" fillId="0" fontId="7" numFmtId="3" xfId="0" applyAlignment="1" applyBorder="1" applyFont="1" applyNumberFormat="1">
      <alignment horizontal="right" vertical="bottom"/>
    </xf>
    <xf borderId="2" fillId="0" fontId="7" numFmtId="164" xfId="0" applyAlignment="1" applyBorder="1" applyFont="1" applyNumberFormat="1">
      <alignment horizontal="right" vertical="bottom"/>
    </xf>
    <xf borderId="3" fillId="0" fontId="7" numFmtId="3" xfId="0" applyBorder="1" applyFont="1" applyNumberFormat="1"/>
    <xf borderId="3" fillId="0" fontId="7" numFmtId="3" xfId="0" applyAlignment="1" applyBorder="1" applyFont="1" applyNumberFormat="1">
      <alignment readingOrder="0"/>
    </xf>
    <xf borderId="0" fillId="0" fontId="9" numFmtId="0" xfId="0" applyAlignment="1" applyFont="1">
      <alignment readingOrder="0"/>
    </xf>
    <xf borderId="0" fillId="0" fontId="9" numFmtId="3" xfId="0" applyFont="1" applyNumberFormat="1"/>
    <xf borderId="0" fillId="0" fontId="9" numFmtId="164" xfId="0" applyFont="1" applyNumberFormat="1"/>
    <xf borderId="3" fillId="0" fontId="4" numFmtId="0" xfId="0" applyAlignment="1" applyBorder="1" applyFont="1">
      <alignment vertical="bottom"/>
    </xf>
    <xf borderId="6" fillId="0" fontId="4" numFmtId="0" xfId="0" applyAlignment="1" applyBorder="1" applyFont="1">
      <alignment horizontal="center" vertical="bottom"/>
    </xf>
    <xf borderId="0" fillId="0" fontId="4" numFmtId="0" xfId="0" applyAlignment="1" applyFont="1">
      <alignment horizontal="center" vertical="bottom"/>
    </xf>
    <xf borderId="3" fillId="0" fontId="10" numFmtId="0" xfId="0" applyAlignment="1" applyBorder="1" applyFont="1">
      <alignment vertical="bottom"/>
    </xf>
    <xf borderId="3" fillId="0" fontId="4" numFmtId="0" xfId="0" applyAlignment="1" applyBorder="1" applyFont="1">
      <alignment horizontal="right" vertical="bottom"/>
    </xf>
    <xf borderId="3" fillId="0" fontId="6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3" fillId="5" fontId="11" numFmtId="0" xfId="0" applyAlignment="1" applyBorder="1" applyFill="1" applyFont="1">
      <alignment horizontal="center" shrinkToFit="0" vertical="bottom" wrapText="1"/>
    </xf>
    <xf borderId="3" fillId="5" fontId="11" numFmtId="0" xfId="0" applyAlignment="1" applyBorder="1" applyFont="1">
      <alignment horizontal="center" vertical="bottom"/>
    </xf>
    <xf borderId="3" fillId="5" fontId="11" numFmtId="0" xfId="0" applyAlignment="1" applyBorder="1" applyFont="1">
      <alignment horizontal="center" readingOrder="0" vertical="bottom"/>
    </xf>
    <xf borderId="3" fillId="0" fontId="6" numFmtId="10" xfId="0" applyBorder="1" applyFont="1" applyNumberFormat="1"/>
    <xf borderId="3" fillId="0" fontId="6" numFmtId="10" xfId="0" applyAlignment="1" applyBorder="1" applyFont="1" applyNumberFormat="1">
      <alignment readingOrder="0"/>
    </xf>
    <xf borderId="3" fillId="0" fontId="12" numFmtId="0" xfId="0" applyAlignment="1" applyBorder="1" applyFont="1">
      <alignment horizontal="left" shrinkToFit="0" vertical="center" wrapText="1"/>
    </xf>
    <xf borderId="3" fillId="0" fontId="12" numFmtId="0" xfId="0" applyAlignment="1" applyBorder="1" applyFont="1">
      <alignment horizontal="center" vertical="bottom"/>
    </xf>
    <xf borderId="3" fillId="0" fontId="12" numFmtId="10" xfId="0" applyAlignment="1" applyBorder="1" applyFont="1" applyNumberFormat="1">
      <alignment horizontal="center"/>
    </xf>
    <xf borderId="3" fillId="0" fontId="4" numFmtId="9" xfId="0" applyAlignment="1" applyBorder="1" applyFont="1" applyNumberFormat="1">
      <alignment horizontal="right" vertical="bottom"/>
    </xf>
    <xf borderId="3" fillId="0" fontId="6" numFmtId="9" xfId="0" applyBorder="1" applyFont="1" applyNumberFormat="1"/>
    <xf borderId="3" fillId="0" fontId="6" numFmtId="9" xfId="0" applyAlignment="1" applyBorder="1" applyFont="1" applyNumberFormat="1">
      <alignment readingOrder="0"/>
    </xf>
    <xf borderId="0" fillId="0" fontId="6" numFmtId="9" xfId="0" applyFont="1" applyNumberFormat="1"/>
    <xf borderId="3" fillId="0" fontId="11" numFmtId="0" xfId="0" applyAlignment="1" applyBorder="1" applyFont="1">
      <alignment horizontal="left" shrinkToFit="0" vertical="center" wrapText="1"/>
    </xf>
    <xf borderId="3" fillId="0" fontId="12" numFmtId="9" xfId="0" applyAlignment="1" applyBorder="1" applyFont="1" applyNumberFormat="1">
      <alignment horizontal="center" vertical="bottom"/>
    </xf>
    <xf borderId="3" fillId="0" fontId="12" numFmtId="9" xfId="0" applyAlignment="1" applyBorder="1" applyFont="1" applyNumberFormat="1">
      <alignment horizontal="center"/>
    </xf>
    <xf borderId="3" fillId="0" fontId="9" numFmtId="0" xfId="0" applyAlignment="1" applyBorder="1" applyFont="1">
      <alignment readingOrder="0"/>
    </xf>
    <xf borderId="3" fillId="0" fontId="4" numFmtId="0" xfId="0" applyAlignment="1" applyBorder="1" applyFont="1">
      <alignment horizontal="center" shrinkToFit="0" vertical="bottom" wrapText="1"/>
    </xf>
    <xf borderId="3" fillId="0" fontId="4" numFmtId="0" xfId="0" applyAlignment="1" applyBorder="1" applyFont="1">
      <alignment shrinkToFit="0" vertical="bottom" wrapText="1"/>
    </xf>
    <xf borderId="0" fillId="0" fontId="4" numFmtId="0" xfId="0" applyAlignment="1" applyFont="1">
      <alignment vertical="bottom"/>
    </xf>
    <xf borderId="3" fillId="6" fontId="4" numFmtId="0" xfId="0" applyAlignment="1" applyBorder="1" applyFill="1" applyFont="1">
      <alignment horizontal="right" shrinkToFit="0" vertical="bottom" wrapText="1"/>
    </xf>
    <xf borderId="3" fillId="6" fontId="4" numFmtId="166" xfId="0" applyAlignment="1" applyBorder="1" applyFont="1" applyNumberFormat="1">
      <alignment horizontal="right" shrinkToFit="0" vertical="bottom" wrapText="1"/>
    </xf>
    <xf borderId="3" fillId="6" fontId="4" numFmtId="167" xfId="0" applyAlignment="1" applyBorder="1" applyFont="1" applyNumberFormat="1">
      <alignment horizontal="right" shrinkToFit="0" vertical="bottom" wrapText="1"/>
    </xf>
    <xf borderId="0" fillId="0" fontId="4" numFmtId="0" xfId="0" applyAlignment="1" applyFont="1">
      <alignment readingOrder="0"/>
    </xf>
    <xf borderId="0" fillId="0" fontId="6" numFmtId="0" xfId="0" applyFont="1"/>
    <xf borderId="3" fillId="6" fontId="4" numFmtId="0" xfId="0" applyAlignment="1" applyBorder="1" applyFont="1">
      <alignment horizontal="right" vertical="bottom"/>
    </xf>
    <xf borderId="3" fillId="6" fontId="4" numFmtId="166" xfId="0" applyAlignment="1" applyBorder="1" applyFont="1" applyNumberFormat="1">
      <alignment horizontal="right" vertical="bottom"/>
    </xf>
    <xf borderId="3" fillId="6" fontId="4" numFmtId="167" xfId="0" applyAlignment="1" applyBorder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2" fillId="0" fontId="4" numFmtId="0" xfId="0" applyAlignment="1" applyBorder="1" applyFont="1">
      <alignment horizontal="right" vertical="bottom"/>
    </xf>
    <xf borderId="3" fillId="0" fontId="4" numFmtId="0" xfId="0" applyAlignment="1" applyBorder="1" applyFont="1">
      <alignment horizontal="right" readingOrder="0" vertical="bottom"/>
    </xf>
    <xf borderId="4" fillId="0" fontId="4" numFmtId="0" xfId="0" applyAlignment="1" applyBorder="1" applyFont="1">
      <alignment vertical="bottom"/>
    </xf>
    <xf borderId="5" fillId="0" fontId="6" numFmtId="0" xfId="0" applyAlignment="1" applyBorder="1" applyFont="1">
      <alignment vertical="bottom"/>
    </xf>
    <xf borderId="5" fillId="0" fontId="4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Populasi'!$B$3:$B$8</c:f>
            </c:strRef>
          </c:cat>
          <c:val>
            <c:numRef>
              <c:f>'1. Populasi'!$O$3:$O$8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1600">
              <a:solidFill>
                <a:srgbClr val="000000"/>
              </a:solidFill>
              <a:latin typeface="Arial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Papua Barat Daya 2017 - 2026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'2.UMR'!$B$11:$B$20</c:f>
            </c:strRef>
          </c:cat>
          <c:val>
            <c:numRef>
              <c:f>'2.UMR'!$C$11:$C$20</c:f>
              <c:numCache/>
            </c:numRef>
          </c:val>
        </c:ser>
        <c:axId val="1046066652"/>
        <c:axId val="1448257212"/>
      </c:barChart>
      <c:catAx>
        <c:axId val="10460666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448257212"/>
      </c:catAx>
      <c:valAx>
        <c:axId val="144825721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046066652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330814864261059"/>
          <c:y val="0.07062780269058296"/>
          <c:w val="0.8705162480283808"/>
          <c:h val="0.8340332142585696"/>
        </c:manualLayout>
      </c:layout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PDRB'!$J$22:$L$22</c:f>
            </c:strRef>
          </c:cat>
          <c:val>
            <c:numRef>
              <c:f>'3. PDRB'!$J$23:$L$23</c:f>
              <c:numCache/>
            </c:numRef>
          </c:val>
          <c:smooth val="1"/>
        </c:ser>
        <c:axId val="1936878905"/>
        <c:axId val="1766295618"/>
      </c:lineChart>
      <c:catAx>
        <c:axId val="19368789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766295618"/>
      </c:catAx>
      <c:valAx>
        <c:axId val="176629561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Laju (%)</a:t>
                </a:r>
              </a:p>
            </c:rich>
          </c:tx>
          <c:layout>
            <c:manualLayout>
              <c:xMode val="edge"/>
              <c:yMode val="edge"/>
              <c:x val="0.031960556844547565"/>
              <c:y val="0.176377118644067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936878905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'4. Investasi'!$C$1:$C$2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7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Pt>
            <c:idx val="1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4735735577938848"/>
                  <c:y val="0.47834710743801656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 sz="160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Investasi'!$B$3:$B$5</c:f>
            </c:strRef>
          </c:cat>
          <c:val>
            <c:numRef>
              <c:f>'4. Investasi'!$C$3:$C$5</c:f>
              <c:numCache/>
            </c:numRef>
          </c:val>
          <c:smooth val="0"/>
        </c:ser>
        <c:ser>
          <c:idx val="1"/>
          <c:order val="1"/>
          <c:tx>
            <c:strRef>
              <c:f>'4. Investasi'!$D$1:$D$2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7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Investasi'!$B$3:$B$5</c:f>
            </c:strRef>
          </c:cat>
          <c:val>
            <c:numRef>
              <c:f>'4. Investasi'!$D$3:$D$5</c:f>
              <c:numCache/>
            </c:numRef>
          </c:val>
          <c:smooth val="0"/>
        </c:ser>
        <c:axId val="1385495548"/>
        <c:axId val="1350415304"/>
      </c:lineChart>
      <c:catAx>
        <c:axId val="13854955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350415304"/>
      </c:catAx>
      <c:valAx>
        <c:axId val="1350415304"/>
        <c:scaling>
          <c:orientation val="minMax"/>
          <c:max val="12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385495548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'4. Investasi'!$C$8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7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Investasi'!$B$9:$B$11</c:f>
            </c:strRef>
          </c:cat>
          <c:val>
            <c:numRef>
              <c:f>'4. Investasi'!$C$9:$C$11</c:f>
              <c:numCache/>
            </c:numRef>
          </c:val>
          <c:smooth val="0"/>
        </c:ser>
        <c:ser>
          <c:idx val="1"/>
          <c:order val="1"/>
          <c:tx>
            <c:strRef>
              <c:f>'4. Investasi'!$D$8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7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Investasi'!$B$9:$B$11</c:f>
            </c:strRef>
          </c:cat>
          <c:val>
            <c:numRef>
              <c:f>'4. Investasi'!$D$9:$D$11</c:f>
              <c:numCache/>
            </c:numRef>
          </c:val>
          <c:smooth val="0"/>
        </c:ser>
        <c:axId val="1190407280"/>
        <c:axId val="1264000529"/>
      </c:lineChart>
      <c:catAx>
        <c:axId val="1190407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264000529"/>
      </c:catAx>
      <c:valAx>
        <c:axId val="126400052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190407280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Papua Barat Daya</c:v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7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Pt>
            <c:idx val="0"/>
            <c:marker>
              <c:symbol val="none"/>
            </c:marker>
          </c:dPt>
          <c:dPt>
            <c:idx val="2"/>
            <c:marker>
              <c:symbol val="none"/>
            </c:marker>
          </c:dPt>
          <c:dLbls>
            <c:dLbl>
              <c:idx val="0"/>
              <c:layout>
                <c:manualLayout>
                  <c:xMode val="edge"/>
                  <c:yMode val="edge"/>
                  <c:x val="0.11986483071576182"/>
                  <c:y val="0.2900097353209614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 sz="160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Mode val="edge"/>
                  <c:yMode val="edge"/>
                  <c:x val="0.7960159778917747"/>
                  <c:y val="0.6119835716458778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 sz="160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Inflasi'!$B$2:$D$2</c:f>
            </c:strRef>
          </c:cat>
          <c:val>
            <c:numRef>
              <c:f>'5. Inflasi'!$B$3:$D$3</c:f>
              <c:numCache/>
            </c:numRef>
          </c:val>
          <c:smooth val="1"/>
        </c:ser>
        <c:ser>
          <c:idx val="1"/>
          <c:order val="1"/>
          <c:tx>
            <c:strRef>
              <c:f>'5. Inflasi'!$A$4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7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dPt>
            <c:idx val="0"/>
            <c:marker>
              <c:symbol val="none"/>
            </c:marker>
          </c:dPt>
          <c:dLbls>
            <c:dLbl>
              <c:idx val="0"/>
              <c:layout>
                <c:manualLayout>
                  <c:xMode val="edge"/>
                  <c:yMode val="edge"/>
                  <c:x val="0.11749371058842527"/>
                  <c:y val="0.538237298448433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 sz="160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Inflasi'!$B$2:$D$2</c:f>
            </c:strRef>
          </c:cat>
          <c:val>
            <c:numRef>
              <c:f>'5. Inflasi'!$B$4:$D$4</c:f>
              <c:numCache/>
            </c:numRef>
          </c:val>
          <c:smooth val="1"/>
        </c:ser>
        <c:axId val="80608289"/>
        <c:axId val="1122347739"/>
      </c:lineChart>
      <c:catAx>
        <c:axId val="806082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122347739"/>
      </c:catAx>
      <c:valAx>
        <c:axId val="1122347739"/>
        <c:scaling>
          <c:orientation val="minMax"/>
          <c:max val="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80608289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695325</xdr:colOff>
      <xdr:row>12</xdr:row>
      <xdr:rowOff>114300</xdr:rowOff>
    </xdr:from>
    <xdr:ext cx="5029200" cy="3533775"/>
    <xdr:graphicFrame>
      <xdr:nvGraphicFramePr>
        <xdr:cNvPr id="268768277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419100</xdr:colOff>
      <xdr:row>10</xdr:row>
      <xdr:rowOff>104775</xdr:rowOff>
    </xdr:from>
    <xdr:ext cx="5715000" cy="4057650"/>
    <xdr:graphicFrame>
      <xdr:nvGraphicFramePr>
        <xdr:cNvPr id="892116486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3457575</xdr:colOff>
      <xdr:row>22</xdr:row>
      <xdr:rowOff>66675</xdr:rowOff>
    </xdr:from>
    <xdr:ext cx="4448175" cy="3390900"/>
    <xdr:graphicFrame>
      <xdr:nvGraphicFramePr>
        <xdr:cNvPr id="1497481160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885825</xdr:colOff>
      <xdr:row>2</xdr:row>
      <xdr:rowOff>171450</xdr:rowOff>
    </xdr:from>
    <xdr:ext cx="5715000" cy="3276600"/>
    <xdr:graphicFrame>
      <xdr:nvGraphicFramePr>
        <xdr:cNvPr id="348808896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47625</xdr:colOff>
      <xdr:row>21</xdr:row>
      <xdr:rowOff>76200</xdr:rowOff>
    </xdr:from>
    <xdr:ext cx="5715000" cy="3533775"/>
    <xdr:graphicFrame>
      <xdr:nvGraphicFramePr>
        <xdr:cNvPr id="1711905738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485775</xdr:colOff>
      <xdr:row>3</xdr:row>
      <xdr:rowOff>47625</xdr:rowOff>
    </xdr:from>
    <xdr:ext cx="4591050" cy="2847975"/>
    <xdr:graphicFrame>
      <xdr:nvGraphicFramePr>
        <xdr:cNvPr id="1798673692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6.0"/>
    <col customWidth="1" min="18" max="18" width="14.5"/>
  </cols>
  <sheetData>
    <row r="1" ht="15.75" customHeight="1">
      <c r="B1" s="1"/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3"/>
      <c r="Q1" s="4"/>
      <c r="R1" s="4"/>
    </row>
    <row r="2" ht="15.75" customHeight="1">
      <c r="A2" s="5" t="s">
        <v>1</v>
      </c>
      <c r="B2" s="5" t="s">
        <v>2</v>
      </c>
      <c r="C2" s="5">
        <v>2016.0</v>
      </c>
      <c r="D2" s="5">
        <v>2017.0</v>
      </c>
      <c r="E2" s="5" t="s">
        <v>3</v>
      </c>
      <c r="F2" s="5" t="s">
        <v>4</v>
      </c>
      <c r="G2" s="5" t="s">
        <v>5</v>
      </c>
      <c r="H2" s="5">
        <v>2021.0</v>
      </c>
      <c r="I2" s="5">
        <v>2022.0</v>
      </c>
      <c r="J2" s="5">
        <v>2023.0</v>
      </c>
      <c r="K2" s="5">
        <v>2024.0</v>
      </c>
      <c r="L2" s="6">
        <v>2025.0</v>
      </c>
      <c r="M2" s="7" t="s">
        <v>6</v>
      </c>
      <c r="N2" s="7" t="s">
        <v>7</v>
      </c>
      <c r="O2" s="7" t="s">
        <v>8</v>
      </c>
      <c r="P2" s="7" t="s">
        <v>9</v>
      </c>
      <c r="Q2" s="7" t="s">
        <v>10</v>
      </c>
      <c r="R2" s="7" t="s">
        <v>11</v>
      </c>
    </row>
    <row r="3" ht="15.75" customHeight="1">
      <c r="A3" s="8">
        <v>1.0</v>
      </c>
      <c r="B3" s="8" t="s">
        <v>12</v>
      </c>
      <c r="C3" s="9">
        <v>46613.0</v>
      </c>
      <c r="D3" s="10">
        <v>47301.0</v>
      </c>
      <c r="E3" s="10">
        <v>47885.0</v>
      </c>
      <c r="F3" s="10">
        <v>48493.0</v>
      </c>
      <c r="G3" s="10">
        <v>64141.0</v>
      </c>
      <c r="H3" s="10">
        <v>65403.0</v>
      </c>
      <c r="I3" s="11">
        <v>66839.0</v>
      </c>
      <c r="J3" s="12">
        <v>68501.0</v>
      </c>
      <c r="K3" s="12">
        <v>70061.0</v>
      </c>
      <c r="L3" s="13">
        <v>71605.0</v>
      </c>
      <c r="M3" s="14">
        <v>7442.31</v>
      </c>
      <c r="N3" s="15">
        <f t="shared" ref="N3:N9" si="1">M3/$M$9</f>
        <v>0.1902287532</v>
      </c>
      <c r="O3" s="16">
        <f t="shared" ref="O3:O9" si="2">L3</f>
        <v>71605</v>
      </c>
      <c r="P3" s="17">
        <f t="shared" ref="P3:P9" si="3">O3/$O$9</f>
        <v>0.1125097025</v>
      </c>
      <c r="Q3" s="18">
        <v>109.95</v>
      </c>
      <c r="R3" s="19">
        <f t="shared" ref="R3:R9" si="4">O3/M3</f>
        <v>9.621340686</v>
      </c>
      <c r="S3" s="20"/>
    </row>
    <row r="4" ht="15.75" customHeight="1">
      <c r="A4" s="8">
        <v>2.0</v>
      </c>
      <c r="B4" s="8" t="s">
        <v>13</v>
      </c>
      <c r="C4" s="9">
        <v>82784.0</v>
      </c>
      <c r="D4" s="10">
        <v>84906.0</v>
      </c>
      <c r="E4" s="10">
        <v>86994.0</v>
      </c>
      <c r="F4" s="10">
        <v>88927.0</v>
      </c>
      <c r="G4" s="10">
        <v>118679.0</v>
      </c>
      <c r="H4" s="10">
        <v>121963.0</v>
      </c>
      <c r="I4" s="11">
        <v>125949.0</v>
      </c>
      <c r="J4" s="12">
        <v>122033.0</v>
      </c>
      <c r="K4" s="12">
        <v>123136.0</v>
      </c>
      <c r="L4" s="13">
        <v>124207.0</v>
      </c>
      <c r="M4" s="14">
        <v>7564.65</v>
      </c>
      <c r="N4" s="15">
        <f t="shared" si="1"/>
        <v>0.193355818</v>
      </c>
      <c r="O4" s="16">
        <f t="shared" si="2"/>
        <v>124207</v>
      </c>
      <c r="P4" s="17">
        <f t="shared" si="3"/>
        <v>0.1951608494</v>
      </c>
      <c r="Q4" s="18">
        <v>109.6</v>
      </c>
      <c r="R4" s="19">
        <f t="shared" si="4"/>
        <v>16.41939812</v>
      </c>
      <c r="S4" s="20"/>
    </row>
    <row r="5" ht="15.75" customHeight="1">
      <c r="A5" s="8">
        <v>3.0</v>
      </c>
      <c r="B5" s="21" t="s">
        <v>14</v>
      </c>
      <c r="C5" s="9">
        <v>43896.0</v>
      </c>
      <c r="D5" s="10">
        <v>45019.0</v>
      </c>
      <c r="E5" s="10">
        <v>46021.0</v>
      </c>
      <c r="F5" s="10">
        <v>46922.0</v>
      </c>
      <c r="G5" s="10">
        <v>52469.0</v>
      </c>
      <c r="H5" s="10">
        <v>53167.0</v>
      </c>
      <c r="I5" s="11">
        <v>53884.0</v>
      </c>
      <c r="J5" s="12">
        <v>55292.0</v>
      </c>
      <c r="K5" s="12">
        <v>56292.0</v>
      </c>
      <c r="L5" s="13">
        <v>57297.0</v>
      </c>
      <c r="M5" s="14">
        <v>6570.23</v>
      </c>
      <c r="N5" s="15">
        <f t="shared" si="1"/>
        <v>0.1679380006</v>
      </c>
      <c r="O5" s="16">
        <f t="shared" si="2"/>
        <v>57297</v>
      </c>
      <c r="P5" s="17">
        <f t="shared" si="3"/>
        <v>0.09002818831</v>
      </c>
      <c r="Q5" s="18">
        <v>107.16</v>
      </c>
      <c r="R5" s="19">
        <f t="shared" si="4"/>
        <v>8.720699275</v>
      </c>
      <c r="S5" s="20"/>
    </row>
    <row r="6" ht="15.75" customHeight="1">
      <c r="A6" s="8">
        <v>4.0</v>
      </c>
      <c r="B6" s="22" t="s">
        <v>15</v>
      </c>
      <c r="C6" s="9">
        <v>38377.0</v>
      </c>
      <c r="D6" s="10">
        <v>39191.0</v>
      </c>
      <c r="E6" s="10">
        <v>40102.0</v>
      </c>
      <c r="F6" s="10">
        <v>40899.0</v>
      </c>
      <c r="G6" s="10">
        <v>42991.0</v>
      </c>
      <c r="H6" s="10">
        <v>43364.0</v>
      </c>
      <c r="I6" s="11">
        <v>43681.0</v>
      </c>
      <c r="J6" s="12">
        <v>46287.0</v>
      </c>
      <c r="K6" s="12">
        <v>47542.0</v>
      </c>
      <c r="L6" s="13">
        <v>48803.0</v>
      </c>
      <c r="M6" s="14">
        <v>5385.68</v>
      </c>
      <c r="N6" s="15">
        <f t="shared" si="1"/>
        <v>0.1376603758</v>
      </c>
      <c r="O6" s="16">
        <f t="shared" si="2"/>
        <v>48803</v>
      </c>
      <c r="P6" s="17">
        <f t="shared" si="3"/>
        <v>0.07668194974</v>
      </c>
      <c r="Q6" s="18">
        <v>101.34</v>
      </c>
      <c r="R6" s="19">
        <f t="shared" si="4"/>
        <v>9.061622673</v>
      </c>
      <c r="S6" s="20"/>
    </row>
    <row r="7" ht="15.75" customHeight="1">
      <c r="A7" s="8">
        <v>5.0</v>
      </c>
      <c r="B7" s="22" t="s">
        <v>16</v>
      </c>
      <c r="C7" s="9">
        <v>13699.0</v>
      </c>
      <c r="D7" s="10">
        <v>13785.0</v>
      </c>
      <c r="E7" s="10">
        <v>13804.0</v>
      </c>
      <c r="F7" s="10">
        <v>13879.0</v>
      </c>
      <c r="G7" s="10">
        <v>28379.0</v>
      </c>
      <c r="H7" s="10">
        <v>31385.0</v>
      </c>
      <c r="I7" s="11">
        <v>35742.0</v>
      </c>
      <c r="J7" s="12">
        <v>30606.0</v>
      </c>
      <c r="K7" s="12">
        <v>31354.0</v>
      </c>
      <c r="L7" s="13">
        <v>32070.0</v>
      </c>
      <c r="M7" s="14">
        <v>11954.82</v>
      </c>
      <c r="N7" s="15">
        <f t="shared" si="1"/>
        <v>0.3055705155</v>
      </c>
      <c r="O7" s="16">
        <f t="shared" si="2"/>
        <v>32070</v>
      </c>
      <c r="P7" s="17">
        <f t="shared" si="3"/>
        <v>0.05039014258</v>
      </c>
      <c r="Q7" s="18">
        <v>106.7</v>
      </c>
      <c r="R7" s="19">
        <f t="shared" si="4"/>
        <v>2.682599989</v>
      </c>
      <c r="S7" s="20"/>
    </row>
    <row r="8" ht="15.75" customHeight="1">
      <c r="A8" s="8">
        <v>6.0</v>
      </c>
      <c r="B8" s="23" t="s">
        <v>17</v>
      </c>
      <c r="C8" s="24">
        <v>232833.0</v>
      </c>
      <c r="D8" s="24">
        <v>239815.0</v>
      </c>
      <c r="E8" s="24">
        <v>247084.0</v>
      </c>
      <c r="F8" s="24">
        <v>254294.0</v>
      </c>
      <c r="G8" s="24">
        <v>284410.0</v>
      </c>
      <c r="H8" s="24">
        <v>289767.0</v>
      </c>
      <c r="I8" s="11">
        <v>295809.0</v>
      </c>
      <c r="J8" s="25">
        <v>294978.0</v>
      </c>
      <c r="K8" s="25">
        <v>298742.0</v>
      </c>
      <c r="L8" s="26">
        <v>302452.0</v>
      </c>
      <c r="M8" s="27">
        <v>205.26</v>
      </c>
      <c r="N8" s="15">
        <f t="shared" si="1"/>
        <v>0.005246536879</v>
      </c>
      <c r="O8" s="16">
        <f t="shared" si="2"/>
        <v>302452</v>
      </c>
      <c r="P8" s="17">
        <f t="shared" si="3"/>
        <v>0.4752291675</v>
      </c>
      <c r="Q8" s="18">
        <v>109.37</v>
      </c>
      <c r="R8" s="19">
        <f t="shared" si="4"/>
        <v>1473.506772</v>
      </c>
      <c r="S8" s="20"/>
    </row>
    <row r="9" ht="15.75" customHeight="1">
      <c r="A9" s="28"/>
      <c r="B9" s="28" t="s">
        <v>18</v>
      </c>
      <c r="C9" s="29">
        <f t="shared" ref="C9:K9" si="5">sum(C3:C8)</f>
        <v>458202</v>
      </c>
      <c r="D9" s="29">
        <f t="shared" si="5"/>
        <v>470017</v>
      </c>
      <c r="E9" s="29">
        <f t="shared" si="5"/>
        <v>481890</v>
      </c>
      <c r="F9" s="29">
        <f t="shared" si="5"/>
        <v>493414</v>
      </c>
      <c r="G9" s="29">
        <f t="shared" si="5"/>
        <v>591069</v>
      </c>
      <c r="H9" s="29">
        <f t="shared" si="5"/>
        <v>605049</v>
      </c>
      <c r="I9" s="29">
        <f t="shared" si="5"/>
        <v>621904</v>
      </c>
      <c r="J9" s="29">
        <f t="shared" si="5"/>
        <v>617697</v>
      </c>
      <c r="K9" s="29">
        <f t="shared" si="5"/>
        <v>627127</v>
      </c>
      <c r="L9" s="29">
        <f>SUM(L3:L8)</f>
        <v>636434</v>
      </c>
      <c r="M9" s="30">
        <f>sum(M3:M8)</f>
        <v>39122.95</v>
      </c>
      <c r="N9" s="15">
        <f t="shared" si="1"/>
        <v>1</v>
      </c>
      <c r="O9" s="16">
        <f t="shared" si="2"/>
        <v>636434</v>
      </c>
      <c r="P9" s="17">
        <f t="shared" si="3"/>
        <v>1</v>
      </c>
      <c r="Q9" s="31">
        <v>108.5</v>
      </c>
      <c r="R9" s="19">
        <f t="shared" si="4"/>
        <v>16.26753606</v>
      </c>
      <c r="S9" s="20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L1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4.75"/>
  </cols>
  <sheetData>
    <row r="1" ht="15.75" customHeight="1">
      <c r="A1" s="32"/>
      <c r="B1" s="33"/>
      <c r="C1" s="34" t="s">
        <v>19</v>
      </c>
      <c r="D1" s="2"/>
      <c r="E1" s="2"/>
      <c r="F1" s="2"/>
      <c r="G1" s="2"/>
      <c r="H1" s="2"/>
      <c r="I1" s="2"/>
      <c r="J1" s="2"/>
      <c r="K1" s="2"/>
      <c r="L1" s="35"/>
    </row>
    <row r="2" ht="15.75" customHeight="1">
      <c r="A2" s="22" t="s">
        <v>1</v>
      </c>
      <c r="B2" s="36" t="s">
        <v>2</v>
      </c>
      <c r="C2" s="37">
        <v>2017.0</v>
      </c>
      <c r="D2" s="37">
        <v>2018.0</v>
      </c>
      <c r="E2" s="37">
        <v>2019.0</v>
      </c>
      <c r="F2" s="37">
        <v>2020.0</v>
      </c>
      <c r="G2" s="37">
        <v>2021.0</v>
      </c>
      <c r="H2" s="37">
        <v>2022.0</v>
      </c>
      <c r="I2" s="37">
        <v>2023.0</v>
      </c>
      <c r="J2" s="37">
        <v>2024.0</v>
      </c>
      <c r="K2" s="38">
        <v>2025.0</v>
      </c>
      <c r="L2" s="39">
        <v>2026.0</v>
      </c>
    </row>
    <row r="3" ht="15.75" customHeight="1">
      <c r="A3" s="8">
        <v>1.0</v>
      </c>
      <c r="B3" s="8" t="s">
        <v>12</v>
      </c>
      <c r="C3" s="40">
        <v>2421500.0</v>
      </c>
      <c r="D3" s="40">
        <v>2667000.0</v>
      </c>
      <c r="E3" s="40">
        <v>2934500.0</v>
      </c>
      <c r="F3" s="40">
        <v>3134600.0</v>
      </c>
      <c r="G3" s="11">
        <v>3134600.0</v>
      </c>
      <c r="H3" s="11">
        <v>3200000.0</v>
      </c>
      <c r="I3" s="11">
        <v>3282000.0</v>
      </c>
      <c r="J3" s="11">
        <v>3393000.0</v>
      </c>
      <c r="K3" s="41">
        <v>3614000.0</v>
      </c>
      <c r="L3" s="42">
        <v>3766000.0</v>
      </c>
    </row>
    <row r="4" ht="15.75" customHeight="1">
      <c r="A4" s="8">
        <v>2.0</v>
      </c>
      <c r="B4" s="8" t="s">
        <v>13</v>
      </c>
      <c r="C4" s="40">
        <v>2421500.0</v>
      </c>
      <c r="D4" s="40">
        <v>2667000.0</v>
      </c>
      <c r="E4" s="40">
        <v>2934500.0</v>
      </c>
      <c r="F4" s="40">
        <v>3134600.0</v>
      </c>
      <c r="G4" s="11">
        <v>3134600.0</v>
      </c>
      <c r="H4" s="11">
        <v>3200000.0</v>
      </c>
      <c r="I4" s="11">
        <v>3282000.0</v>
      </c>
      <c r="J4" s="11">
        <v>3393000.0</v>
      </c>
      <c r="K4" s="41">
        <v>3614000.0</v>
      </c>
      <c r="L4" s="42">
        <v>3766000.0</v>
      </c>
    </row>
    <row r="5" ht="15.75" customHeight="1">
      <c r="A5" s="8">
        <v>3.0</v>
      </c>
      <c r="B5" s="21" t="s">
        <v>14</v>
      </c>
      <c r="C5" s="40">
        <v>2421500.0</v>
      </c>
      <c r="D5" s="40">
        <v>2667000.0</v>
      </c>
      <c r="E5" s="40">
        <v>2934500.0</v>
      </c>
      <c r="F5" s="40">
        <v>3134600.0</v>
      </c>
      <c r="G5" s="11">
        <v>3134600.0</v>
      </c>
      <c r="H5" s="11">
        <v>3200000.0</v>
      </c>
      <c r="I5" s="11">
        <v>3282000.0</v>
      </c>
      <c r="J5" s="11">
        <v>3393000.0</v>
      </c>
      <c r="K5" s="41">
        <v>3614000.0</v>
      </c>
      <c r="L5" s="42">
        <v>3766000.0</v>
      </c>
    </row>
    <row r="6" ht="15.75" customHeight="1">
      <c r="A6" s="8">
        <v>4.0</v>
      </c>
      <c r="B6" s="22" t="s">
        <v>15</v>
      </c>
      <c r="C6" s="40">
        <v>2421500.0</v>
      </c>
      <c r="D6" s="40">
        <v>2667000.0</v>
      </c>
      <c r="E6" s="40">
        <v>2934500.0</v>
      </c>
      <c r="F6" s="40">
        <v>3134600.0</v>
      </c>
      <c r="G6" s="11">
        <v>3134600.0</v>
      </c>
      <c r="H6" s="11">
        <v>3200000.0</v>
      </c>
      <c r="I6" s="11">
        <v>3282000.0</v>
      </c>
      <c r="J6" s="11">
        <v>3393000.0</v>
      </c>
      <c r="K6" s="41">
        <v>3614000.0</v>
      </c>
      <c r="L6" s="42">
        <v>3766000.0</v>
      </c>
    </row>
    <row r="7" ht="15.75" customHeight="1">
      <c r="A7" s="8">
        <v>5.0</v>
      </c>
      <c r="B7" s="22" t="s">
        <v>16</v>
      </c>
      <c r="C7" s="40">
        <v>2421500.0</v>
      </c>
      <c r="D7" s="40">
        <v>2667000.0</v>
      </c>
      <c r="E7" s="40">
        <v>2934500.0</v>
      </c>
      <c r="F7" s="40">
        <v>3134600.0</v>
      </c>
      <c r="G7" s="11">
        <v>3134600.0</v>
      </c>
      <c r="H7" s="11">
        <v>3200000.0</v>
      </c>
      <c r="I7" s="11">
        <v>3282000.0</v>
      </c>
      <c r="J7" s="11">
        <v>3393000.0</v>
      </c>
      <c r="K7" s="41">
        <v>3614000.0</v>
      </c>
      <c r="L7" s="42">
        <v>3766000.0</v>
      </c>
    </row>
    <row r="8" ht="15.75" customHeight="1">
      <c r="A8" s="8">
        <v>6.0</v>
      </c>
      <c r="B8" s="23" t="s">
        <v>17</v>
      </c>
      <c r="C8" s="40">
        <v>2421500.0</v>
      </c>
      <c r="D8" s="40">
        <v>2667000.0</v>
      </c>
      <c r="E8" s="40">
        <v>2934500.0</v>
      </c>
      <c r="F8" s="40">
        <v>3134600.0</v>
      </c>
      <c r="G8" s="11">
        <v>3134600.0</v>
      </c>
      <c r="H8" s="11">
        <v>3200000.0</v>
      </c>
      <c r="I8" s="11">
        <v>3282000.0</v>
      </c>
      <c r="J8" s="11">
        <v>3393000.0</v>
      </c>
      <c r="K8" s="41">
        <v>3614000.0</v>
      </c>
      <c r="L8" s="42">
        <v>3766000.0</v>
      </c>
    </row>
    <row r="9" ht="15.75" customHeight="1">
      <c r="A9" s="43">
        <v>7.0</v>
      </c>
      <c r="B9" s="43" t="s">
        <v>18</v>
      </c>
      <c r="C9" s="44">
        <v>2421500.0</v>
      </c>
      <c r="D9" s="45">
        <v>2667000.0</v>
      </c>
      <c r="E9" s="45">
        <v>2934500.0</v>
      </c>
      <c r="F9" s="45">
        <v>3134600.0</v>
      </c>
      <c r="G9" s="45">
        <v>3134600.0</v>
      </c>
      <c r="H9" s="46">
        <v>3200000.0</v>
      </c>
      <c r="I9" s="46">
        <v>3282000.0</v>
      </c>
      <c r="J9" s="46">
        <v>3930000.0</v>
      </c>
      <c r="K9" s="47">
        <v>3614000.0</v>
      </c>
      <c r="L9" s="48">
        <v>3766000.0</v>
      </c>
    </row>
    <row r="10" ht="15.75" customHeight="1"/>
    <row r="11" ht="15.75" customHeight="1">
      <c r="B11" s="49">
        <v>2017.0</v>
      </c>
      <c r="C11" s="50">
        <f>C9</f>
        <v>2421500</v>
      </c>
    </row>
    <row r="12" ht="15.75" customHeight="1">
      <c r="B12" s="49">
        <v>2018.0</v>
      </c>
      <c r="C12" s="50">
        <f>D9</f>
        <v>2667000</v>
      </c>
    </row>
    <row r="13" ht="15.75" customHeight="1">
      <c r="B13" s="49">
        <v>2019.0</v>
      </c>
      <c r="C13" s="50">
        <f>E9</f>
        <v>2934500</v>
      </c>
    </row>
    <row r="14" ht="15.75" customHeight="1">
      <c r="B14" s="49">
        <v>2020.0</v>
      </c>
      <c r="C14" s="50">
        <f>F9</f>
        <v>3134600</v>
      </c>
    </row>
    <row r="15" ht="15.75" customHeight="1">
      <c r="B15" s="49">
        <v>2021.0</v>
      </c>
      <c r="C15" s="50">
        <f>G9</f>
        <v>3134600</v>
      </c>
    </row>
    <row r="16" ht="15.75" customHeight="1">
      <c r="B16" s="49">
        <v>2022.0</v>
      </c>
      <c r="C16" s="51">
        <f>H9</f>
        <v>3200000</v>
      </c>
    </row>
    <row r="17" ht="15.75" customHeight="1">
      <c r="B17" s="49">
        <v>2023.0</v>
      </c>
      <c r="C17" s="51">
        <f>I9</f>
        <v>3282000</v>
      </c>
    </row>
    <row r="18" ht="15.75" customHeight="1">
      <c r="B18" s="49">
        <v>2024.0</v>
      </c>
      <c r="C18" s="51">
        <f>J9</f>
        <v>3930000</v>
      </c>
    </row>
    <row r="19" ht="15.75" customHeight="1">
      <c r="B19" s="49">
        <v>2025.0</v>
      </c>
      <c r="C19" s="50">
        <f>K9</f>
        <v>3614000</v>
      </c>
    </row>
    <row r="20" ht="15.75" customHeight="1">
      <c r="B20" s="49">
        <v>2026.0</v>
      </c>
      <c r="C20" s="50">
        <f>L9</f>
        <v>3766000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L1"/>
  </mergeCell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52.38"/>
    <col customWidth="1" min="9" max="9" width="32.38"/>
  </cols>
  <sheetData>
    <row r="1" ht="15.75" customHeight="1">
      <c r="A1" s="52"/>
      <c r="B1" s="52"/>
      <c r="C1" s="53" t="s">
        <v>20</v>
      </c>
      <c r="D1" s="2"/>
      <c r="E1" s="35"/>
      <c r="F1" s="54"/>
      <c r="G1" s="54"/>
      <c r="H1" s="54"/>
    </row>
    <row r="2" ht="15.75" customHeight="1">
      <c r="A2" s="52" t="s">
        <v>1</v>
      </c>
      <c r="B2" s="55" t="s">
        <v>21</v>
      </c>
      <c r="C2" s="56">
        <v>2023.0</v>
      </c>
      <c r="D2" s="28">
        <v>2024.0</v>
      </c>
      <c r="E2" s="57">
        <v>2025.0</v>
      </c>
      <c r="F2" s="58"/>
      <c r="G2" s="58"/>
      <c r="H2" s="58"/>
      <c r="I2" s="59" t="s">
        <v>22</v>
      </c>
      <c r="J2" s="60">
        <v>2023.0</v>
      </c>
      <c r="K2" s="60">
        <v>2024.0</v>
      </c>
      <c r="L2" s="61">
        <v>2025.0</v>
      </c>
    </row>
    <row r="3" ht="15.75" customHeight="1">
      <c r="A3" s="52">
        <v>1.0</v>
      </c>
      <c r="B3" s="52" t="s">
        <v>23</v>
      </c>
      <c r="C3" s="56" t="s">
        <v>24</v>
      </c>
      <c r="D3" s="62">
        <v>0.1215</v>
      </c>
      <c r="E3" s="63">
        <v>0.1212</v>
      </c>
      <c r="F3" s="20"/>
      <c r="G3" s="20"/>
      <c r="H3" s="20"/>
      <c r="I3" s="64" t="s">
        <v>25</v>
      </c>
      <c r="J3" s="65" t="s">
        <v>24</v>
      </c>
      <c r="K3" s="66">
        <v>0.1215</v>
      </c>
      <c r="L3" s="66">
        <f t="shared" ref="L3:L20" si="1">E3</f>
        <v>0.1212</v>
      </c>
    </row>
    <row r="4" ht="15.75" customHeight="1">
      <c r="A4" s="52">
        <v>2.0</v>
      </c>
      <c r="B4" s="52" t="s">
        <v>26</v>
      </c>
      <c r="C4" s="56" t="s">
        <v>27</v>
      </c>
      <c r="D4" s="62">
        <v>0.1001</v>
      </c>
      <c r="E4" s="63">
        <v>0.1006</v>
      </c>
      <c r="F4" s="20"/>
      <c r="G4" s="20"/>
      <c r="H4" s="20"/>
      <c r="I4" s="64" t="s">
        <v>28</v>
      </c>
      <c r="J4" s="65" t="s">
        <v>27</v>
      </c>
      <c r="K4" s="66">
        <v>0.1001</v>
      </c>
      <c r="L4" s="66">
        <f t="shared" si="1"/>
        <v>0.1006</v>
      </c>
    </row>
    <row r="5" ht="15.75" customHeight="1">
      <c r="A5" s="52">
        <v>3.0</v>
      </c>
      <c r="B5" s="52" t="s">
        <v>29</v>
      </c>
      <c r="C5" s="56" t="s">
        <v>30</v>
      </c>
      <c r="D5" s="62">
        <v>0.1774</v>
      </c>
      <c r="E5" s="63">
        <v>0.1806</v>
      </c>
      <c r="F5" s="20"/>
      <c r="G5" s="20"/>
      <c r="H5" s="20"/>
      <c r="I5" s="64" t="s">
        <v>31</v>
      </c>
      <c r="J5" s="65" t="s">
        <v>30</v>
      </c>
      <c r="K5" s="66">
        <v>0.1774</v>
      </c>
      <c r="L5" s="66">
        <f t="shared" si="1"/>
        <v>0.1806</v>
      </c>
    </row>
    <row r="6" ht="15.75" customHeight="1">
      <c r="A6" s="52">
        <v>4.0</v>
      </c>
      <c r="B6" s="52" t="s">
        <v>32</v>
      </c>
      <c r="C6" s="56" t="s">
        <v>33</v>
      </c>
      <c r="D6" s="62">
        <v>8.0E-4</v>
      </c>
      <c r="E6" s="63">
        <v>8.0E-4</v>
      </c>
      <c r="F6" s="20"/>
      <c r="G6" s="20"/>
      <c r="H6" s="20"/>
      <c r="I6" s="64" t="s">
        <v>34</v>
      </c>
      <c r="J6" s="65" t="s">
        <v>33</v>
      </c>
      <c r="K6" s="66">
        <v>8.0E-4</v>
      </c>
      <c r="L6" s="66">
        <f t="shared" si="1"/>
        <v>0.0008</v>
      </c>
    </row>
    <row r="7" ht="15.75" customHeight="1">
      <c r="A7" s="52">
        <v>5.0</v>
      </c>
      <c r="B7" s="52" t="s">
        <v>35</v>
      </c>
      <c r="C7" s="56" t="s">
        <v>36</v>
      </c>
      <c r="D7" s="62">
        <v>0.0017</v>
      </c>
      <c r="E7" s="63">
        <v>0.0016</v>
      </c>
      <c r="F7" s="20"/>
      <c r="G7" s="20"/>
      <c r="H7" s="20"/>
      <c r="I7" s="64" t="s">
        <v>37</v>
      </c>
      <c r="J7" s="65" t="s">
        <v>36</v>
      </c>
      <c r="K7" s="66">
        <v>0.0017</v>
      </c>
      <c r="L7" s="66">
        <f t="shared" si="1"/>
        <v>0.0016</v>
      </c>
    </row>
    <row r="8" ht="15.75" customHeight="1">
      <c r="A8" s="52">
        <v>6.0</v>
      </c>
      <c r="B8" s="52" t="s">
        <v>38</v>
      </c>
      <c r="C8" s="56" t="s">
        <v>39</v>
      </c>
      <c r="D8" s="62">
        <v>0.1443</v>
      </c>
      <c r="E8" s="63">
        <v>0.1446</v>
      </c>
      <c r="F8" s="20"/>
      <c r="G8" s="20"/>
      <c r="H8" s="20"/>
      <c r="I8" s="64" t="s">
        <v>40</v>
      </c>
      <c r="J8" s="65" t="s">
        <v>39</v>
      </c>
      <c r="K8" s="66">
        <v>0.1443</v>
      </c>
      <c r="L8" s="66">
        <f t="shared" si="1"/>
        <v>0.1446</v>
      </c>
    </row>
    <row r="9" ht="15.75" customHeight="1">
      <c r="A9" s="52">
        <v>7.0</v>
      </c>
      <c r="B9" s="52" t="s">
        <v>41</v>
      </c>
      <c r="C9" s="56" t="s">
        <v>42</v>
      </c>
      <c r="D9" s="62">
        <v>0.1403</v>
      </c>
      <c r="E9" s="63">
        <v>0.1419</v>
      </c>
      <c r="F9" s="20"/>
      <c r="G9" s="20"/>
      <c r="H9" s="20"/>
      <c r="I9" s="64" t="s">
        <v>43</v>
      </c>
      <c r="J9" s="65" t="s">
        <v>42</v>
      </c>
      <c r="K9" s="66">
        <v>0.1403</v>
      </c>
      <c r="L9" s="66">
        <f t="shared" si="1"/>
        <v>0.1419</v>
      </c>
    </row>
    <row r="10" ht="15.75" customHeight="1">
      <c r="A10" s="52">
        <v>8.0</v>
      </c>
      <c r="B10" s="52" t="s">
        <v>44</v>
      </c>
      <c r="C10" s="56" t="s">
        <v>45</v>
      </c>
      <c r="D10" s="62">
        <v>0.0428</v>
      </c>
      <c r="E10" s="63">
        <v>0.0443</v>
      </c>
      <c r="F10" s="20"/>
      <c r="G10" s="20"/>
      <c r="H10" s="20"/>
      <c r="I10" s="64" t="s">
        <v>46</v>
      </c>
      <c r="J10" s="65" t="s">
        <v>45</v>
      </c>
      <c r="K10" s="66">
        <v>0.0428</v>
      </c>
      <c r="L10" s="66">
        <f t="shared" si="1"/>
        <v>0.0443</v>
      </c>
    </row>
    <row r="11" ht="15.75" customHeight="1">
      <c r="A11" s="52">
        <v>9.0</v>
      </c>
      <c r="B11" s="52" t="s">
        <v>47</v>
      </c>
      <c r="C11" s="56" t="s">
        <v>48</v>
      </c>
      <c r="D11" s="62">
        <v>0.0126</v>
      </c>
      <c r="E11" s="63">
        <v>0.0128</v>
      </c>
      <c r="F11" s="20"/>
      <c r="G11" s="20"/>
      <c r="H11" s="20"/>
      <c r="I11" s="64" t="s">
        <v>49</v>
      </c>
      <c r="J11" s="65" t="s">
        <v>48</v>
      </c>
      <c r="K11" s="66">
        <v>0.0126</v>
      </c>
      <c r="L11" s="66">
        <f t="shared" si="1"/>
        <v>0.0128</v>
      </c>
    </row>
    <row r="12" ht="15.75" customHeight="1">
      <c r="A12" s="52">
        <v>10.0</v>
      </c>
      <c r="B12" s="52" t="s">
        <v>50</v>
      </c>
      <c r="C12" s="56" t="s">
        <v>51</v>
      </c>
      <c r="D12" s="62">
        <v>0.0321</v>
      </c>
      <c r="E12" s="63">
        <v>0.032</v>
      </c>
      <c r="F12" s="20"/>
      <c r="G12" s="20"/>
      <c r="H12" s="20"/>
      <c r="I12" s="64" t="s">
        <v>52</v>
      </c>
      <c r="J12" s="65" t="s">
        <v>51</v>
      </c>
      <c r="K12" s="66">
        <v>0.0321</v>
      </c>
      <c r="L12" s="66">
        <f t="shared" si="1"/>
        <v>0.032</v>
      </c>
    </row>
    <row r="13" ht="15.75" customHeight="1">
      <c r="A13" s="52">
        <v>11.0</v>
      </c>
      <c r="B13" s="52" t="s">
        <v>53</v>
      </c>
      <c r="C13" s="56" t="s">
        <v>54</v>
      </c>
      <c r="D13" s="62">
        <v>0.0279</v>
      </c>
      <c r="E13" s="63">
        <v>0.0262</v>
      </c>
      <c r="F13" s="20"/>
      <c r="G13" s="20"/>
      <c r="H13" s="20"/>
      <c r="I13" s="64" t="s">
        <v>55</v>
      </c>
      <c r="J13" s="65" t="s">
        <v>54</v>
      </c>
      <c r="K13" s="66">
        <v>0.0279</v>
      </c>
      <c r="L13" s="66">
        <f t="shared" si="1"/>
        <v>0.0262</v>
      </c>
    </row>
    <row r="14" ht="15.75" customHeight="1">
      <c r="A14" s="52">
        <v>12.0</v>
      </c>
      <c r="B14" s="52" t="s">
        <v>56</v>
      </c>
      <c r="C14" s="56" t="s">
        <v>57</v>
      </c>
      <c r="D14" s="62">
        <v>0.0199</v>
      </c>
      <c r="E14" s="63">
        <v>0.0194</v>
      </c>
      <c r="F14" s="20"/>
      <c r="G14" s="20"/>
      <c r="H14" s="20"/>
      <c r="I14" s="64" t="s">
        <v>56</v>
      </c>
      <c r="J14" s="65" t="s">
        <v>57</v>
      </c>
      <c r="K14" s="66">
        <v>0.0199</v>
      </c>
      <c r="L14" s="66">
        <f t="shared" si="1"/>
        <v>0.0194</v>
      </c>
    </row>
    <row r="15" ht="15.75" customHeight="1">
      <c r="A15" s="52">
        <v>13.0</v>
      </c>
      <c r="B15" s="52" t="s">
        <v>58</v>
      </c>
      <c r="C15" s="56" t="s">
        <v>59</v>
      </c>
      <c r="D15" s="62">
        <v>0.0019</v>
      </c>
      <c r="E15" s="63">
        <v>0.0018</v>
      </c>
      <c r="F15" s="20"/>
      <c r="G15" s="20"/>
      <c r="H15" s="20"/>
      <c r="I15" s="64" t="s">
        <v>60</v>
      </c>
      <c r="J15" s="65" t="s">
        <v>59</v>
      </c>
      <c r="K15" s="66">
        <v>0.0019</v>
      </c>
      <c r="L15" s="66">
        <f t="shared" si="1"/>
        <v>0.0018</v>
      </c>
    </row>
    <row r="16" ht="15.75" customHeight="1">
      <c r="A16" s="52">
        <v>14.0</v>
      </c>
      <c r="B16" s="52" t="s">
        <v>61</v>
      </c>
      <c r="C16" s="56" t="s">
        <v>62</v>
      </c>
      <c r="D16" s="62">
        <v>0.1235</v>
      </c>
      <c r="E16" s="63">
        <v>0.1199</v>
      </c>
      <c r="F16" s="20"/>
      <c r="G16" s="20"/>
      <c r="H16" s="20"/>
      <c r="I16" s="64" t="s">
        <v>63</v>
      </c>
      <c r="J16" s="65" t="s">
        <v>62</v>
      </c>
      <c r="K16" s="66">
        <v>0.1235</v>
      </c>
      <c r="L16" s="66">
        <f t="shared" si="1"/>
        <v>0.1199</v>
      </c>
    </row>
    <row r="17" ht="15.75" customHeight="1">
      <c r="A17" s="52">
        <v>15.0</v>
      </c>
      <c r="B17" s="52" t="s">
        <v>64</v>
      </c>
      <c r="C17" s="56" t="s">
        <v>65</v>
      </c>
      <c r="D17" s="62">
        <v>0.0342</v>
      </c>
      <c r="E17" s="63">
        <v>0.0337</v>
      </c>
      <c r="F17" s="20"/>
      <c r="G17" s="20"/>
      <c r="H17" s="20"/>
      <c r="I17" s="64" t="s">
        <v>66</v>
      </c>
      <c r="J17" s="65" t="s">
        <v>65</v>
      </c>
      <c r="K17" s="66">
        <v>0.0342</v>
      </c>
      <c r="L17" s="66">
        <f t="shared" si="1"/>
        <v>0.0337</v>
      </c>
    </row>
    <row r="18" ht="15.75" customHeight="1">
      <c r="A18" s="52">
        <v>16.0</v>
      </c>
      <c r="B18" s="52" t="s">
        <v>67</v>
      </c>
      <c r="C18" s="56" t="s">
        <v>68</v>
      </c>
      <c r="D18" s="62">
        <v>0.0136</v>
      </c>
      <c r="E18" s="63">
        <v>0.0133</v>
      </c>
      <c r="F18" s="20"/>
      <c r="G18" s="20"/>
      <c r="H18" s="20"/>
      <c r="I18" s="64" t="s">
        <v>69</v>
      </c>
      <c r="J18" s="65" t="s">
        <v>68</v>
      </c>
      <c r="K18" s="66">
        <v>0.0136</v>
      </c>
      <c r="L18" s="66">
        <f t="shared" si="1"/>
        <v>0.0133</v>
      </c>
    </row>
    <row r="19" ht="15.75" customHeight="1">
      <c r="A19" s="52">
        <v>17.0</v>
      </c>
      <c r="B19" s="52" t="s">
        <v>70</v>
      </c>
      <c r="C19" s="56" t="s">
        <v>71</v>
      </c>
      <c r="D19" s="62">
        <v>0.0054</v>
      </c>
      <c r="E19" s="63">
        <v>0.0052</v>
      </c>
      <c r="F19" s="20"/>
      <c r="G19" s="20"/>
      <c r="H19" s="20"/>
      <c r="I19" s="64" t="s">
        <v>72</v>
      </c>
      <c r="J19" s="65" t="s">
        <v>71</v>
      </c>
      <c r="K19" s="66">
        <v>0.0052</v>
      </c>
      <c r="L19" s="66">
        <f t="shared" si="1"/>
        <v>0.0052</v>
      </c>
    </row>
    <row r="20" ht="15.75" customHeight="1">
      <c r="A20" s="52" t="s">
        <v>73</v>
      </c>
      <c r="B20" s="52" t="s">
        <v>74</v>
      </c>
      <c r="C20" s="67">
        <v>1.0</v>
      </c>
      <c r="D20" s="68">
        <v>1.0</v>
      </c>
      <c r="E20" s="69">
        <v>1.0</v>
      </c>
      <c r="F20" s="70"/>
      <c r="G20" s="70"/>
      <c r="H20" s="70"/>
      <c r="I20" s="71" t="s">
        <v>75</v>
      </c>
      <c r="J20" s="72">
        <v>1.0</v>
      </c>
      <c r="K20" s="73">
        <v>1.0</v>
      </c>
      <c r="L20" s="73">
        <f t="shared" si="1"/>
        <v>1</v>
      </c>
    </row>
    <row r="21" ht="15.75" customHeight="1">
      <c r="A21" s="52" t="s">
        <v>76</v>
      </c>
      <c r="B21" s="52" t="s">
        <v>77</v>
      </c>
      <c r="C21" s="56"/>
      <c r="D21" s="74">
        <v>3.6</v>
      </c>
      <c r="E21" s="74">
        <v>4.09</v>
      </c>
    </row>
    <row r="22" ht="15.75" customHeight="1">
      <c r="K22" s="49">
        <v>2024.0</v>
      </c>
      <c r="L22" s="49">
        <v>2025.0</v>
      </c>
    </row>
    <row r="23" ht="15.75" customHeight="1">
      <c r="J23" s="52" t="s">
        <v>77</v>
      </c>
      <c r="K23" s="74">
        <v>3.6</v>
      </c>
      <c r="L23" s="74">
        <v>4.09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E1"/>
  </mergeCell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4" max="4" width="24.0"/>
  </cols>
  <sheetData>
    <row r="1" ht="15.75" customHeight="1">
      <c r="A1" s="52" t="s">
        <v>1</v>
      </c>
      <c r="B1" s="53" t="s">
        <v>78</v>
      </c>
      <c r="C1" s="2"/>
      <c r="D1" s="35"/>
    </row>
    <row r="2" ht="15.75" customHeight="1">
      <c r="A2" s="52" t="s">
        <v>79</v>
      </c>
      <c r="B2" s="75" t="s">
        <v>80</v>
      </c>
      <c r="C2" s="75" t="s">
        <v>81</v>
      </c>
      <c r="D2" s="76" t="s">
        <v>82</v>
      </c>
    </row>
    <row r="3" ht="15.75" customHeight="1">
      <c r="A3" s="77"/>
      <c r="B3" s="78">
        <v>2023.0</v>
      </c>
      <c r="C3" s="79">
        <v>65.0</v>
      </c>
      <c r="D3" s="80">
        <v>93.0</v>
      </c>
    </row>
    <row r="4" ht="15.75" customHeight="1">
      <c r="B4" s="78">
        <v>2024.0</v>
      </c>
      <c r="C4" s="79">
        <v>72.0</v>
      </c>
      <c r="D4" s="80">
        <v>82.9</v>
      </c>
    </row>
    <row r="5" ht="15.75" customHeight="1">
      <c r="B5" s="78">
        <v>2025.0</v>
      </c>
      <c r="C5" s="79">
        <v>88.0</v>
      </c>
      <c r="D5" s="80">
        <v>55.0</v>
      </c>
    </row>
    <row r="6" ht="15.75" customHeight="1">
      <c r="A6" s="81" t="s">
        <v>83</v>
      </c>
      <c r="B6" s="82"/>
      <c r="C6" s="82"/>
      <c r="D6" s="82"/>
    </row>
    <row r="7" ht="15.75" customHeight="1">
      <c r="A7" s="52" t="s">
        <v>1</v>
      </c>
      <c r="B7" s="53" t="s">
        <v>84</v>
      </c>
      <c r="C7" s="2"/>
      <c r="D7" s="35"/>
    </row>
    <row r="8" ht="15.75" customHeight="1">
      <c r="A8" s="52" t="s">
        <v>85</v>
      </c>
      <c r="B8" s="52" t="s">
        <v>80</v>
      </c>
      <c r="C8" s="52" t="s">
        <v>81</v>
      </c>
      <c r="D8" s="52" t="s">
        <v>86</v>
      </c>
    </row>
    <row r="9" ht="15.75" customHeight="1">
      <c r="A9" s="77"/>
      <c r="B9" s="83">
        <v>2023.0</v>
      </c>
      <c r="C9" s="84">
        <v>1121.0</v>
      </c>
      <c r="D9" s="85">
        <v>1708.7</v>
      </c>
    </row>
    <row r="10" ht="15.75" customHeight="1">
      <c r="B10" s="83">
        <v>2024.0</v>
      </c>
      <c r="C10" s="84">
        <v>1250.0</v>
      </c>
      <c r="D10" s="85">
        <v>1765.4</v>
      </c>
    </row>
    <row r="11" ht="15.75" customHeight="1">
      <c r="B11" s="83">
        <v>2025.0</v>
      </c>
      <c r="C11" s="84">
        <v>1888.0</v>
      </c>
      <c r="D11" s="85">
        <v>2662.7</v>
      </c>
    </row>
    <row r="12" ht="15.75" customHeight="1">
      <c r="A12" s="49" t="s">
        <v>87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2">
    <mergeCell ref="B1:D1"/>
    <mergeCell ref="B7:D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86"/>
      <c r="B1" s="87"/>
      <c r="C1" s="87"/>
      <c r="D1" s="87"/>
    </row>
    <row r="2" ht="15.75" customHeight="1">
      <c r="A2" s="32"/>
      <c r="B2" s="88">
        <v>2023.0</v>
      </c>
      <c r="C2" s="88">
        <v>2024.0</v>
      </c>
      <c r="D2" s="89">
        <v>2025.0</v>
      </c>
    </row>
    <row r="3" ht="15.75" customHeight="1">
      <c r="A3" s="90" t="s">
        <v>88</v>
      </c>
      <c r="B3" s="91">
        <v>2.87</v>
      </c>
      <c r="C3" s="92">
        <v>3.09</v>
      </c>
      <c r="D3" s="89">
        <v>2.15</v>
      </c>
    </row>
    <row r="4" ht="15.75" customHeight="1">
      <c r="A4" s="90" t="s">
        <v>89</v>
      </c>
      <c r="B4" s="92">
        <v>2.61</v>
      </c>
      <c r="C4" s="92">
        <v>1.62</v>
      </c>
      <c r="D4" s="89">
        <v>2.92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  <legacyDrawing r:id="rId3"/>
</worksheet>
</file>